
<file path=[Content_Types].xml><?xml version="1.0" encoding="utf-8"?>
<Types xmlns="http://schemas.openxmlformats.org/package/2006/content-type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_rels/sheet5.xml.rels" ContentType="application/vnd.openxmlformats-package.relationships+xml"/>
  <Override PartName="/xl/worksheets/_rels/sheet3.xml.rels" ContentType="application/vnd.openxmlformats-package.relationships+xml"/>
  <Override PartName="/xl/worksheets/_rels/sheet2.xml.rels" ContentType="application/vnd.openxmlformats-package.relationships+xml"/>
  <Override PartName="/xl/worksheets/_rels/sheet1.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_rels/drawing3.xml.rels" ContentType="application/vnd.openxmlformats-package.relationships+xml"/>
  <Override PartName="/xl/drawings/_rels/drawing2.xml.rels" ContentType="application/vnd.openxmlformats-package.relationships+xml"/>
  <Override PartName="/xl/drawings/_rels/drawing1.xml.rels" ContentType="application/vnd.openxmlformats-package.relationships+xml"/>
  <Override PartName="/xl/drawings/drawing3.xml" ContentType="application/vnd.openxmlformats-officedocument.drawing+xml"/>
  <Override PartName="/xl/media/image1.png" ContentType="image/png"/>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1.xml" ContentType="application/vnd.openxmlformats-officedocument.customXmlProperties+xml"/>
  <Override PartName="/customXml/itemProps2.xml" ContentType="application/vnd.openxmlformats-officedocument.customXmlProperties+xml"/>
  <Override PartName="/xl/_rels/workbook.xml.rels" ContentType="application/vnd.openxmlformats-package.relationships+xml"/>
  <Override PartName="/customXml/itemProps3.xml" ContentType="application/vnd.openxmlformats-officedocument.customXml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Over dit bestand" sheetId="1" state="visible" r:id="rId3"/>
    <sheet name="Handleiding" sheetId="2" state="visible" r:id="rId4"/>
    <sheet name="Vragenlijst" sheetId="3" state="visible" r:id="rId5"/>
    <sheet name="Responsen" sheetId="4" state="visible" r:id="rId6"/>
    <sheet name="Resultaten" sheetId="5" state="visible" r:id="rId7"/>
  </sheets>
  <definedNames>
    <definedName function="false" hidden="false" localSheetId="1" name="_xlnm.Print_Area" vbProcedure="false">Handleiding!$A$1:$B$30</definedName>
    <definedName function="false" hidden="false" localSheetId="0" name="_xlnm.Print_Area" vbProcedure="false">'Over dit bestand'!$A$1:$B$19</definedName>
    <definedName function="false" hidden="false" localSheetId="3" name="_xlnm.Print_Area" vbProcedure="false">Responsen!$A$1:$P$66</definedName>
    <definedName function="false" hidden="false" localSheetId="4" name="_xlnm.Print_Area" vbProcedure="false">Resultaten!$A$1:$F$106</definedName>
    <definedName function="false" hidden="false" localSheetId="2" name="_xlnm.Print_Area" vbProcedure="false">Vragenlijst!$A$1:$D$25</definedName>
  </definedName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<sst xmlns="http://schemas.openxmlformats.org/spreadsheetml/2006/main" count="168" uniqueCount="131">
  <si>
    <t xml:space="preserve">SPARK Desk - Klanttevredenheidsvragenlijst</t>
  </si>
  <si>
    <t xml:space="preserve">Gratis tool - onderdeel van SPARK Desk</t>
  </si>
  <si>
    <t xml:space="preserve">Product</t>
  </si>
  <si>
    <t xml:space="preserve">Klanttevredenheidsvragenlijst (gratis)</t>
  </si>
  <si>
    <t xml:space="preserve">Uitgever</t>
  </si>
  <si>
    <t xml:space="preserve">SPARK Desk - sparkdesk.nl</t>
  </si>
  <si>
    <t xml:space="preserve">Versie</t>
  </si>
  <si>
    <t xml:space="preserve">1.1</t>
  </si>
  <si>
    <t xml:space="preserve">Bestandstype</t>
  </si>
  <si>
    <t xml:space="preserve">Gratis kennismakingstool - geen licentie-ID, vrij te delen en te gebruiken</t>
  </si>
  <si>
    <t xml:space="preserve">Macro's</t>
  </si>
  <si>
    <t xml:space="preserve">Geen (bevat geen VBA/macro's)</t>
  </si>
  <si>
    <t xml:space="preserve">Onderdeel van</t>
  </si>
  <si>
    <t xml:space="preserve">SPARK Desk Meldingen- en klachtenregister (sparkdesk.nl): hier neem je lage scores over voor opvolging</t>
  </si>
  <si>
    <t xml:space="preserve">Tabbladen</t>
  </si>
  <si>
    <t xml:space="preserve">Handleiding | Vragenlijst | Responsen | Resultaten</t>
  </si>
  <si>
    <t xml:space="preserve">Wetenschappelijke onderbouwing</t>
  </si>
  <si>
    <t xml:space="preserve">Zie de Producthandleiding (Word) voor de toelichting en de bronnen</t>
  </si>
  <si>
    <t xml:space="preserve">(c) SPARK Desk. Vrij te gebruiken en aan te passen voor eigen gebruik. Niet doorverkopen als eigen product.</t>
  </si>
  <si>
    <t xml:space="preserve">Handleiding (kort)</t>
  </si>
  <si>
    <t xml:space="preserve">Toelichting en bronnen: zie de Producthandleiding.</t>
  </si>
  <si>
    <t xml:space="preserve">1.</t>
  </si>
  <si>
    <t xml:space="preserve">Vul onderaan het tabblad Vragenlijst je e-mailadres in (regel 'Stuur dit formulier terug naar'), zodat je klant weet waar het formulier naartoe moet.</t>
  </si>
  <si>
    <t xml:space="preserve">2.</t>
  </si>
  <si>
    <t xml:space="preserve">Stuur het tabblad Vragenlijst als PDF, print of bestand naar je klant, bijvoorbeeld na afronding van een opdracht. Liever online invullen? Zet dezelfde vragen in Google Forms of Microsoft Forms en kopieer de antwoorden naar Responsen.</t>
  </si>
  <si>
    <t xml:space="preserve">3.</t>
  </si>
  <si>
    <t xml:space="preserve">Voer de ontvangen scores in op het tabblad Responsen, één rij per klant. Gebruik een klantcode (bijvoorbeeld K-012) in plaats van een naam.</t>
  </si>
  <si>
    <t xml:space="preserve">4.</t>
  </si>
  <si>
    <t xml:space="preserve">Het tabblad Resultaten rekent zelf: gemiddelden, NPS en het aantal responsen dat opvolging nodig heeft.</t>
  </si>
  <si>
    <t xml:space="preserve">5.</t>
  </si>
  <si>
    <t xml:space="preserve">Gemiddelde thema-score van 5 of lager, of een Detractor (NPS 0 t/m 6)? Neem die respons over in het Meldingen- en klachtenregister van SPARK Desk (sparkdesk.nl) en leg de acties vast onder Maatregelen. Kies in Responsen het type melding, noteer het Meldnummer (bijvoorbeeld ML-0012) en zet de status op In behandeling.</t>
  </si>
  <si>
    <t xml:space="preserve">Opvolgen in het Meldingen- en klachtenregister</t>
  </si>
  <si>
    <t xml:space="preserve">Dit bestand is de gratis kennismaking; de opvolging doe je in het Meldingen- en klachtenregister van SPARK Desk. Responsen sluit daarom aan op de termen in dat register: het Respons-ID heeft dezelfde opbouw (TV-0001 naast ML-0001), de statussen zijn Nieuw, In behandeling, Wacht op informatie en Afgehandeld, en het type melding is Klacht, Signaal, Verbeteridee of Compliment. Vuistregel: Klacht bij een ontevreden klant, Signaal bij een lage gemiddelde thema-score, Verbeteridee bij een suggestie, Compliment bij een lovende toelichting.</t>
  </si>
  <si>
    <t xml:space="preserve">Beveiliging en rijen</t>
  </si>
  <si>
    <t xml:space="preserve">Alleen de blauwe cellen zijn invulbaar; de rest is beveiligd, zonder wachtwoord (Controleren &gt; Beveiliging van blad opheffen). Rijen verwijderen kan daarom niet: het Respons-ID volgt het rijnummer en zou anders verschuiven. Wil je een respons laten vervallen? Wis dan de blauwe cellen in die rij.</t>
  </si>
  <si>
    <t xml:space="preserve">Persoonsgegevens van je klant</t>
  </si>
  <si>
    <t xml:space="preserve">Noteer een klantcode, geen naam. Kun jij de code aan een naam koppelen, dan blijft het een persoonsgegeven waarvoor jij als verwerkingsverantwoordelijke onder de AVG verantwoordelijk bent. Bewaar responsen niet langer dan nodig voor de opvolging.</t>
  </si>
  <si>
    <t xml:space="preserve">Meldingen- en klachtenregister van SPARK Desk: www.sparkdesk.nl/product/meldingen-en-klachtenregister</t>
  </si>
  <si>
    <t xml:space="preserve">Alle SPARK Desk-tools: www.sparkdesk.nl</t>
  </si>
  <si>
    <t xml:space="preserve">Klanttevredenheidsvragenlijst</t>
  </si>
  <si>
    <t xml:space="preserve">In te vullen door uw klant - kost ongeveer 2 minuten. Uw antwoorden worden gebruikt om onze dienstverlening te verbeteren en vertrouwelijk behandeld. Hartelijk dank!</t>
  </si>
  <si>
    <t xml:space="preserve">Uw naam / bedrijfsnaam (optioneel):</t>
  </si>
  <si>
    <t xml:space="preserve">Nr</t>
  </si>
  <si>
    <t xml:space="preserve">Vraag</t>
  </si>
  <si>
    <t xml:space="preserve">Score
1-10
(vr. 6: 0-10)</t>
  </si>
  <si>
    <t xml:space="preserve">Toelichting (optioneel)</t>
  </si>
  <si>
    <t xml:space="preserve">Bejegening: Hoe beoordeelt u de manier waarop u persoonlijk bent behandeld (vriendelijkheid, aandacht)?</t>
  </si>
  <si>
    <t xml:space="preserve">Communicatie: Hoe duidelijk en tijdig was de communicatie tijdens de samenwerking?</t>
  </si>
  <si>
    <t xml:space="preserve">Deskundigheid: Hoe beoordeelt u de vakkennis en het advies dat u kreeg?</t>
  </si>
  <si>
    <t xml:space="preserve">Veiligheid: Voelde u zich vrij om open te spreken, vragen te stellen of het oneens te zijn?</t>
  </si>
  <si>
    <t xml:space="preserve">Inspraak: Had u voldoende inbreng in hoe de samenwerking werd ingevuld?</t>
  </si>
  <si>
    <t xml:space="preserve">Algemeen (NPS): hoe waarschijnlijk is het dat u ons zou aanbevelen bij een vriend, kennis of collega? (0 = zeer onwaarschijnlijk, 10 = zeer waarschijnlijk)</t>
  </si>
  <si>
    <t xml:space="preserve">Toelichting / suggesties (open vraag):</t>
  </si>
  <si>
    <t xml:space="preserve">Hartelijk dank! Stuur dit formulier terug naar: [vul hier je e-mailadres in]</t>
  </si>
  <si>
    <t xml:space="preserve">Responsen</t>
  </si>
  <si>
    <t xml:space="preserve">Voer hier elke ontvangen vragenlijst in - een rij per klant.</t>
  </si>
  <si>
    <t xml:space="preserve">Respons-ID</t>
  </si>
  <si>
    <t xml:space="preserve">Datum</t>
  </si>
  <si>
    <t xml:space="preserve">Klantcode (geen naam)</t>
  </si>
  <si>
    <t xml:space="preserve">Kanaal</t>
  </si>
  <si>
    <t xml:space="preserve">Bejegening</t>
  </si>
  <si>
    <t xml:space="preserve">Communicatie</t>
  </si>
  <si>
    <t xml:space="preserve">Deskundigheid</t>
  </si>
  <si>
    <t xml:space="preserve">Veiligheid</t>
  </si>
  <si>
    <t xml:space="preserve">Inspraak</t>
  </si>
  <si>
    <t xml:space="preserve">Gem. thema-score</t>
  </si>
  <si>
    <t xml:space="preserve">NPS (0-10)</t>
  </si>
  <si>
    <t xml:space="preserve">NPS-categorie</t>
  </si>
  <si>
    <t xml:space="preserve">Toelichting</t>
  </si>
  <si>
    <t xml:space="preserve">Status</t>
  </si>
  <si>
    <t xml:space="preserve">Type melding in register</t>
  </si>
  <si>
    <t xml:space="preserve">Meldnummer in register (bijv. ML-0012)</t>
  </si>
  <si>
    <t xml:space="preserve">2026-06-10</t>
  </si>
  <si>
    <t xml:space="preserve">K-001</t>
  </si>
  <si>
    <t xml:space="preserve">Digitaal</t>
  </si>
  <si>
    <t xml:space="preserve">Fijne samenwerking, duidelijke afspraken.</t>
  </si>
  <si>
    <t xml:space="preserve">Afgehandeld</t>
  </si>
  <si>
    <t xml:space="preserve">Geen</t>
  </si>
  <si>
    <t xml:space="preserve">2026-07-11</t>
  </si>
  <si>
    <t xml:space="preserve">K-002</t>
  </si>
  <si>
    <t xml:space="preserve">Papier</t>
  </si>
  <si>
    <t xml:space="preserve">In behandeling</t>
  </si>
  <si>
    <t xml:space="preserve">Signaal</t>
  </si>
  <si>
    <t xml:space="preserve">ML-0001</t>
  </si>
  <si>
    <t xml:space="preserve">2026-08-12</t>
  </si>
  <si>
    <t xml:space="preserve">K-003</t>
  </si>
  <si>
    <t xml:space="preserve">Mondeling</t>
  </si>
  <si>
    <t xml:space="preserve">Had iets sneller antwoord willen krijgen op mijn mail.</t>
  </si>
  <si>
    <t xml:space="preserve">2026-06-13</t>
  </si>
  <si>
    <t xml:space="preserve">K-004</t>
  </si>
  <si>
    <t xml:space="preserve">Zeer tevreden, kom zeker terug.</t>
  </si>
  <si>
    <t xml:space="preserve">2026-07-14</t>
  </si>
  <si>
    <t xml:space="preserve">K-005</t>
  </si>
  <si>
    <t xml:space="preserve">2026-08-15</t>
  </si>
  <si>
    <t xml:space="preserve">K-006</t>
  </si>
  <si>
    <t xml:space="preserve">Prettig contact, goede adviezen.</t>
  </si>
  <si>
    <t xml:space="preserve">2026-06-16</t>
  </si>
  <si>
    <t xml:space="preserve">K-007</t>
  </si>
  <si>
    <t xml:space="preserve">Wat weinig ruimte om zelf inbreng te hebben.</t>
  </si>
  <si>
    <t xml:space="preserve">Klacht</t>
  </si>
  <si>
    <t xml:space="preserve">ML-0002</t>
  </si>
  <si>
    <t xml:space="preserve">2026-07-17</t>
  </si>
  <si>
    <t xml:space="preserve">K-008</t>
  </si>
  <si>
    <t xml:space="preserve">2026-08-18</t>
  </si>
  <si>
    <t xml:space="preserve">Top begeleiding!</t>
  </si>
  <si>
    <t xml:space="preserve">2026-06-19</t>
  </si>
  <si>
    <t xml:space="preserve">K-009</t>
  </si>
  <si>
    <t xml:space="preserve">Nieuw</t>
  </si>
  <si>
    <t xml:space="preserve">Tip: gemiddelde thema-score van 5 of lager, of een Detractor (NPS 0-6)? Kies bij 'Type melding in register' het type, neem de respons over in het Meldingen- en klachtenregister en noteer het Meldnummer (bijv. ML-0012) in de laatste kolom.</t>
  </si>
  <si>
    <t xml:space="preserve">Resultaten</t>
  </si>
  <si>
    <t xml:space="preserve">Werkt automatisch op basis van het tabblad Responsen - niets om zelf te berekenen.</t>
  </si>
  <si>
    <t xml:space="preserve">Laatst bijgewerkt:</t>
  </si>
  <si>
    <t xml:space="preserve">Aantal responsen</t>
  </si>
  <si>
    <t xml:space="preserve">NPS-score (Promoters % - Detractors %)</t>
  </si>
  <si>
    <t xml:space="preserve">Gemiddelde thema-score</t>
  </si>
  <si>
    <t xml:space="preserve">Opvolging nodig (gem. thema-score &lt;=5 of Detractor), niet afgehandeld</t>
  </si>
  <si>
    <t xml:space="preserve">% afgehandeld</t>
  </si>
  <si>
    <t xml:space="preserve">Onvolledige responsen (geen NPS ingevuld)</t>
  </si>
  <si>
    <t xml:space="preserve">Gemiddelde score per thema</t>
  </si>
  <si>
    <t xml:space="preserve">Verdelingen</t>
  </si>
  <si>
    <t xml:space="preserve">Verdeling NPS-categorie (Promoter / Passief / Detractor)</t>
  </si>
  <si>
    <t xml:space="preserve">Categorie</t>
  </si>
  <si>
    <t xml:space="preserve">Aantal</t>
  </si>
  <si>
    <t xml:space="preserve">Promoter</t>
  </si>
  <si>
    <t xml:space="preserve">Passief</t>
  </si>
  <si>
    <t xml:space="preserve">Detractor</t>
  </si>
  <si>
    <t xml:space="preserve">Verdeling status (opvolging)</t>
  </si>
  <si>
    <t xml:space="preserve">Wacht op informatie</t>
  </si>
  <si>
    <t xml:space="preserve">Verdeling kanaal</t>
  </si>
  <si>
    <t xml:space="preserve">Volgende stap</t>
  </si>
  <si>
    <t xml:space="preserve">Gemiddelde thema-score van 5 of lager, of een Detractor (NPS 0 t/m 6)? Neem de respons over in het Meldingen- en klachtenregister van SPARK Desk (sparkdesk.nl), leg de acties vast onder Maatregelen en noteer het Meldnummer in Responsen. Het kerncijfer 'Opvolging nodig' telt wat nog niet is afgehandeld.</t>
  </si>
</sst>
</file>

<file path=xl/styles.xml><?xml version="1.0" encoding="utf-8"?>
<styleSheet xmlns="http://schemas.openxmlformats.org/spreadsheetml/2006/main">
  <numFmts count="5">
    <numFmt numFmtId="164" formatCode="General"/>
    <numFmt numFmtId="165" formatCode="yyyy\-mm\-dd"/>
    <numFmt numFmtId="166" formatCode="0.0"/>
    <numFmt numFmtId="167" formatCode="0"/>
    <numFmt numFmtId="168" formatCode="0%"/>
  </numFmts>
  <fonts count="18">
    <font>
      <sz val="11"/>
      <color theme="1"/>
      <name val="Calibri"/>
      <family val="2"/>
      <charset val="1"/>
    </font>
    <font>
      <sz val="10"/>
      <name val="Arial"/>
      <family val="0"/>
    </font>
    <font>
      <sz val="10"/>
      <name val="Arial"/>
      <family val="0"/>
    </font>
    <font>
      <sz val="10"/>
      <name val="Arial"/>
      <family val="0"/>
    </font>
    <font>
      <b val="true"/>
      <sz val="16"/>
      <color rgb="FF064047"/>
      <name val="Arial"/>
      <family val="0"/>
      <charset val="1"/>
    </font>
    <font>
      <i val="true"/>
      <sz val="10"/>
      <color rgb="FF595959"/>
      <name val="Arial"/>
      <family val="0"/>
      <charset val="1"/>
    </font>
    <font>
      <b val="true"/>
      <sz val="11"/>
      <name val="Arial"/>
      <family val="0"/>
      <charset val="1"/>
    </font>
    <font>
      <u val="single"/>
      <sz val="11"/>
      <color rgb="FF0563C1"/>
      <name val="Calibri"/>
      <family val="0"/>
      <charset val="1"/>
    </font>
    <font>
      <i val="true"/>
      <sz val="9"/>
      <color rgb="FF7F7F7F"/>
      <name val="Arial"/>
      <family val="0"/>
      <charset val="1"/>
    </font>
    <font>
      <sz val="11"/>
      <name val="Arial"/>
      <family val="0"/>
      <charset val="1"/>
    </font>
    <font>
      <b val="true"/>
      <sz val="11"/>
      <color rgb="FFFFFFFF"/>
      <name val="Arial"/>
      <family val="0"/>
      <charset val="1"/>
    </font>
    <font>
      <b val="true"/>
      <sz val="9"/>
      <color rgb="FF595959"/>
      <name val="Arial"/>
      <family val="0"/>
      <charset val="1"/>
    </font>
    <font>
      <b val="true"/>
      <sz val="18"/>
      <color rgb="FF064047"/>
      <name val="Arial"/>
      <family val="0"/>
      <charset val="1"/>
    </font>
    <font>
      <b val="true"/>
      <sz val="13"/>
      <name val="Arial"/>
      <family val="0"/>
      <charset val="1"/>
    </font>
    <font>
      <b val="true"/>
      <sz val="10"/>
      <color rgb="FF595959"/>
      <name val="Arial"/>
      <family val="0"/>
      <charset val="1"/>
    </font>
    <font>
      <b val="true"/>
      <sz val="18"/>
      <color rgb="FF000000"/>
      <name val="Calibri"/>
      <family val="2"/>
    </font>
    <font>
      <sz val="10"/>
      <color rgb="FF000000"/>
      <name val="Calibri"/>
      <family val="2"/>
    </font>
    <font>
      <b val="true"/>
      <sz val="10"/>
      <color rgb="FF000000"/>
      <name val="Calibri"/>
      <family val="2"/>
    </font>
  </fonts>
  <fills count="5">
    <fill>
      <patternFill patternType="none"/>
    </fill>
    <fill>
      <patternFill patternType="gray125"/>
    </fill>
    <fill>
      <patternFill patternType="solid">
        <fgColor rgb="FFDCEDF4"/>
        <bgColor rgb="FFF2F2F2"/>
      </patternFill>
    </fill>
    <fill>
      <patternFill patternType="solid">
        <fgColor rgb="FF064047"/>
        <bgColor rgb="FF003300"/>
      </patternFill>
    </fill>
    <fill>
      <patternFill patternType="solid">
        <fgColor rgb="FFF2F2F2"/>
        <bgColor rgb="FFDCEDF4"/>
      </patternFill>
    </fill>
  </fills>
  <borders count="5">
    <border diagonalUp="false" diagonalDown="false">
      <left/>
      <right/>
      <top/>
      <bottom/>
      <diagonal/>
    </border>
    <border diagonalUp="false" diagonalDown="false">
      <left/>
      <right/>
      <top/>
      <bottom style="thin">
        <color rgb="FFBFBFBF"/>
      </bottom>
      <diagonal/>
    </border>
    <border diagonalUp="false" diagonalDown="false">
      <left style="thin">
        <color rgb="FFBFBFBF"/>
      </left>
      <right/>
      <top style="thin">
        <color rgb="FFBFBFBF"/>
      </top>
      <bottom style="thin">
        <color rgb="FFBFBFBF"/>
      </bottom>
      <diagonal/>
    </border>
    <border diagonalUp="false" diagonalDown="false">
      <left style="thin">
        <color rgb="FFBFBFBF"/>
      </left>
      <right style="thin">
        <color rgb="FFBFBFBF"/>
      </right>
      <top style="thin">
        <color rgb="FFBFBFBF"/>
      </top>
      <bottom style="thin">
        <color rgb="FFBFBFBF"/>
      </bottom>
      <diagonal/>
    </border>
    <border diagonalUp="false" diagonalDown="false">
      <left style="thin">
        <color rgb="FFBFBFBF"/>
      </left>
      <right/>
      <top style="thin">
        <color rgb="FFBFBFBF"/>
      </top>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40">
    <xf numFmtId="164" fontId="0" fillId="0" borderId="0" xfId="0" applyFont="false" applyBorder="false" applyAlignment="false" applyProtection="false">
      <alignment horizontal="general" vertical="bottom" textRotation="0" wrapText="false" indent="0" shrinkToFit="false"/>
      <protection locked="true" hidden="false"/>
    </xf>
    <xf numFmtId="164" fontId="0" fillId="0" borderId="0" xfId="0" applyFont="false" applyBorder="false" applyAlignment="true" applyProtection="false">
      <alignment horizontal="general" vertical="bottom" textRotation="0" wrapText="false" indent="0" shrinkToFit="false"/>
      <protection locked="true" hidden="false"/>
    </xf>
    <xf numFmtId="164" fontId="4" fillId="0" borderId="0" xfId="0" applyFont="true" applyBorder="true" applyAlignment="true" applyProtection="false">
      <alignment horizontal="general" vertical="bottom" textRotation="0" wrapText="false" indent="0" shrinkToFit="false"/>
      <protection locked="true" hidden="false"/>
    </xf>
    <xf numFmtId="164" fontId="5" fillId="0" borderId="0" xfId="0" applyFont="true" applyBorder="true" applyAlignment="true" applyProtection="false">
      <alignment horizontal="general" vertical="top" textRotation="0" wrapText="true" indent="0" shrinkToFit="false"/>
      <protection locked="true" hidden="false"/>
    </xf>
    <xf numFmtId="164" fontId="6" fillId="0" borderId="0" xfId="0" applyFont="true" applyBorder="false" applyAlignment="true" applyProtection="false">
      <alignment horizontal="general" vertical="top" textRotation="0" wrapText="true" indent="0" shrinkToFit="false"/>
      <protection locked="true" hidden="false"/>
    </xf>
    <xf numFmtId="164" fontId="0" fillId="0" borderId="0" xfId="0" applyFont="true" applyBorder="false" applyAlignment="true" applyProtection="false">
      <alignment horizontal="general" vertical="top" textRotation="0" wrapText="true" indent="0" shrinkToFit="false"/>
      <protection locked="true" hidden="false"/>
    </xf>
    <xf numFmtId="164" fontId="7" fillId="0" borderId="0" xfId="0" applyFont="true" applyBorder="false" applyAlignment="true" applyProtection="false">
      <alignment horizontal="general" vertical="top" textRotation="0" wrapText="true" indent="0" shrinkToFit="false"/>
      <protection locked="true" hidden="false"/>
    </xf>
    <xf numFmtId="164" fontId="7" fillId="0" borderId="0" xfId="0" applyFont="true" applyBorder="false" applyAlignment="true" applyProtection="false">
      <alignment horizontal="general" vertical="center" textRotation="0" wrapText="true" indent="0" shrinkToFit="false"/>
      <protection locked="true" hidden="false"/>
    </xf>
    <xf numFmtId="164" fontId="8" fillId="0" borderId="0" xfId="0" applyFont="true" applyBorder="false" applyAlignment="true" applyProtection="false">
      <alignment horizontal="general" vertical="bottom" textRotation="0" wrapText="false" indent="0" shrinkToFit="false"/>
      <protection locked="true" hidden="false"/>
    </xf>
    <xf numFmtId="164" fontId="6" fillId="0" borderId="0" xfId="0" applyFont="true" applyBorder="false" applyAlignment="true" applyProtection="false">
      <alignment horizontal="general" vertical="top" textRotation="0" wrapText="false" indent="0" shrinkToFit="false"/>
      <protection locked="true" hidden="false"/>
    </xf>
    <xf numFmtId="164" fontId="6" fillId="0" borderId="0" xfId="0" applyFont="true" applyBorder="true" applyAlignment="true" applyProtection="false">
      <alignment horizontal="general" vertical="bottom" textRotation="0" wrapText="false" indent="0" shrinkToFit="false"/>
      <protection locked="true" hidden="false"/>
    </xf>
    <xf numFmtId="164" fontId="9" fillId="0" borderId="0" xfId="0" applyFont="true" applyBorder="true" applyAlignment="true" applyProtection="false">
      <alignment horizontal="general" vertical="top" textRotation="0" wrapText="true" indent="0" shrinkToFit="false"/>
      <protection locked="true" hidden="false"/>
    </xf>
    <xf numFmtId="164" fontId="7" fillId="0" borderId="0" xfId="0" applyFont="true" applyBorder="true" applyAlignment="true" applyProtection="false">
      <alignment horizontal="general" vertical="center" textRotation="0" wrapText="false" indent="0" shrinkToFit="false"/>
      <protection locked="true" hidden="false"/>
    </xf>
    <xf numFmtId="164" fontId="6" fillId="0" borderId="1" xfId="0" applyFont="true" applyBorder="true" applyAlignment="true" applyProtection="false">
      <alignment horizontal="general" vertical="bottom" textRotation="0" wrapText="false" indent="0" shrinkToFit="false"/>
      <protection locked="true" hidden="false"/>
    </xf>
    <xf numFmtId="164" fontId="0" fillId="2" borderId="2" xfId="0" applyFont="false" applyBorder="true" applyAlignment="true" applyProtection="true">
      <alignment horizontal="general" vertical="bottom" textRotation="0" wrapText="false" indent="0" shrinkToFit="false"/>
      <protection locked="false" hidden="false"/>
    </xf>
    <xf numFmtId="164" fontId="10" fillId="3" borderId="3" xfId="0" applyFont="true" applyBorder="true" applyAlignment="true" applyProtection="false">
      <alignment horizontal="center" vertical="center" textRotation="0" wrapText="true" indent="0" shrinkToFit="false"/>
      <protection locked="true" hidden="false"/>
    </xf>
    <xf numFmtId="164" fontId="0" fillId="0" borderId="0" xfId="0" applyFont="false" applyBorder="false" applyAlignment="true" applyProtection="false">
      <alignment horizontal="center" vertical="center" textRotation="0" wrapText="false" indent="0" shrinkToFit="false"/>
      <protection locked="true" hidden="false"/>
    </xf>
    <xf numFmtId="164" fontId="0" fillId="2" borderId="3" xfId="0" applyFont="false" applyBorder="true" applyAlignment="true" applyProtection="true">
      <alignment horizontal="center" vertical="center" textRotation="0" wrapText="false" indent="0" shrinkToFit="false"/>
      <protection locked="false" hidden="false"/>
    </xf>
    <xf numFmtId="164" fontId="0" fillId="2" borderId="3" xfId="0" applyFont="false" applyBorder="true" applyAlignment="true" applyProtection="true">
      <alignment horizontal="general" vertical="bottom" textRotation="0" wrapText="false" indent="0" shrinkToFit="false"/>
      <protection locked="false" hidden="false"/>
    </xf>
    <xf numFmtId="164" fontId="0" fillId="2" borderId="4" xfId="0" applyFont="false" applyBorder="true" applyAlignment="true" applyProtection="true">
      <alignment horizontal="general" vertical="top" textRotation="0" wrapText="true" indent="0" shrinkToFit="false"/>
      <protection locked="false" hidden="false"/>
    </xf>
    <xf numFmtId="164" fontId="8" fillId="0" borderId="0" xfId="0" applyFont="true" applyBorder="true" applyAlignment="true" applyProtection="true">
      <alignment horizontal="general" vertical="bottom" textRotation="0" wrapText="false" indent="0" shrinkToFit="false"/>
      <protection locked="false" hidden="false"/>
    </xf>
    <xf numFmtId="164" fontId="0" fillId="4" borderId="3" xfId="0" applyFont="false" applyBorder="true" applyAlignment="true" applyProtection="false">
      <alignment horizontal="general" vertical="bottom" textRotation="0" wrapText="false" indent="0" shrinkToFit="false"/>
      <protection locked="true" hidden="false"/>
    </xf>
    <xf numFmtId="165" fontId="0" fillId="2" borderId="3" xfId="0" applyFont="true" applyBorder="true" applyAlignment="true" applyProtection="true">
      <alignment horizontal="general" vertical="bottom" textRotation="0" wrapText="false" indent="0" shrinkToFit="false"/>
      <protection locked="false" hidden="false"/>
    </xf>
    <xf numFmtId="164" fontId="0" fillId="2" borderId="3" xfId="0" applyFont="true" applyBorder="true" applyAlignment="true" applyProtection="true">
      <alignment horizontal="general" vertical="bottom" textRotation="0" wrapText="false" indent="0" shrinkToFit="false"/>
      <protection locked="false" hidden="false"/>
    </xf>
    <xf numFmtId="166" fontId="0" fillId="4" borderId="3" xfId="0" applyFont="false" applyBorder="true" applyAlignment="true" applyProtection="false">
      <alignment horizontal="center" vertical="center" textRotation="0" wrapText="false" indent="0" shrinkToFit="false"/>
      <protection locked="true" hidden="false"/>
    </xf>
    <xf numFmtId="167" fontId="0" fillId="2" borderId="3" xfId="0" applyFont="false" applyBorder="true" applyAlignment="true" applyProtection="true">
      <alignment horizontal="center" vertical="center" textRotation="0" wrapText="false" indent="0" shrinkToFit="false"/>
      <protection locked="false" hidden="false"/>
    </xf>
    <xf numFmtId="164" fontId="0" fillId="4" borderId="3" xfId="0" applyFont="false" applyBorder="true" applyAlignment="true" applyProtection="false">
      <alignment horizontal="center" vertical="center" textRotation="0" wrapText="false" indent="0" shrinkToFit="false"/>
      <protection locked="true" hidden="false"/>
    </xf>
    <xf numFmtId="164" fontId="0" fillId="0" borderId="3" xfId="0" applyFont="true" applyBorder="true" applyAlignment="true" applyProtection="true">
      <alignment horizontal="general" vertical="bottom" textRotation="0" wrapText="false" indent="0" shrinkToFit="false"/>
      <protection locked="false" hidden="false"/>
    </xf>
    <xf numFmtId="164" fontId="8" fillId="0" borderId="0" xfId="0" applyFont="true" applyBorder="true" applyAlignment="true" applyProtection="false">
      <alignment horizontal="general" vertical="bottom" textRotation="0" wrapText="false" indent="0" shrinkToFit="false"/>
      <protection locked="true" hidden="false"/>
    </xf>
    <xf numFmtId="164" fontId="6" fillId="0" borderId="0" xfId="0" applyFont="true" applyBorder="false" applyAlignment="true" applyProtection="false">
      <alignment horizontal="general" vertical="bottom" textRotation="0" wrapText="false" indent="0" shrinkToFit="false"/>
      <protection locked="true" hidden="false"/>
    </xf>
    <xf numFmtId="165" fontId="0" fillId="4" borderId="0" xfId="0" applyFont="false" applyBorder="false" applyAlignment="true" applyProtection="false">
      <alignment horizontal="general" vertical="bottom" textRotation="0" wrapText="false" indent="0" shrinkToFit="false"/>
      <protection locked="true" hidden="false"/>
    </xf>
    <xf numFmtId="164" fontId="11" fillId="0" borderId="3" xfId="0" applyFont="true" applyBorder="true" applyAlignment="true" applyProtection="false">
      <alignment horizontal="general" vertical="top" textRotation="0" wrapText="true" indent="0" shrinkToFit="false"/>
      <protection locked="true" hidden="false"/>
    </xf>
    <xf numFmtId="167" fontId="12" fillId="0" borderId="3" xfId="0" applyFont="true" applyBorder="true" applyAlignment="true" applyProtection="false">
      <alignment horizontal="center" vertical="center" textRotation="0" wrapText="false" indent="0" shrinkToFit="false"/>
      <protection locked="true" hidden="false"/>
    </xf>
    <xf numFmtId="166" fontId="12" fillId="0" borderId="3" xfId="0" applyFont="true" applyBorder="true" applyAlignment="true" applyProtection="false">
      <alignment horizontal="center" vertical="center" textRotation="0" wrapText="false" indent="0" shrinkToFit="false"/>
      <protection locked="true" hidden="false"/>
    </xf>
    <xf numFmtId="168" fontId="12" fillId="0" borderId="3" xfId="0" applyFont="true" applyBorder="true" applyAlignment="true" applyProtection="false">
      <alignment horizontal="center" vertical="center" textRotation="0" wrapText="false" indent="0" shrinkToFit="false"/>
      <protection locked="true" hidden="false"/>
    </xf>
    <xf numFmtId="166" fontId="13" fillId="0" borderId="3" xfId="0" applyFont="true" applyBorder="true" applyAlignment="true" applyProtection="false">
      <alignment horizontal="center" vertical="center" textRotation="0" wrapText="false" indent="0" shrinkToFit="false"/>
      <protection locked="true" hidden="false"/>
    </xf>
    <xf numFmtId="164" fontId="14" fillId="0" borderId="0" xfId="0" applyFont="true" applyBorder="true" applyAlignment="true" applyProtection="false">
      <alignment horizontal="general" vertical="bottom" textRotation="0" wrapText="false" indent="0" shrinkToFit="false"/>
      <protection locked="true" hidden="false"/>
    </xf>
    <xf numFmtId="164" fontId="0" fillId="0" borderId="3" xfId="0" applyFont="true" applyBorder="true" applyAlignment="true" applyProtection="false">
      <alignment horizontal="general" vertical="bottom" textRotation="0" wrapText="false" indent="0" shrinkToFit="false"/>
      <protection locked="true" hidden="false"/>
    </xf>
    <xf numFmtId="167" fontId="0" fillId="0" borderId="3" xfId="0" applyFont="false" applyBorder="true" applyAlignment="true" applyProtection="false">
      <alignment horizontal="center" vertical="center" textRotation="0" wrapText="false" indent="0" shrinkToFit="false"/>
      <protection locked="true" hidden="false"/>
    </xf>
    <xf numFmtId="164" fontId="7" fillId="0" borderId="0" xfId="0" applyFont="true" applyBorder="true" applyAlignment="false" applyProtection="fals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3">
    <dxf>
      <font>
        <name val="Arial"/>
        <charset val="1"/>
        <family val="0"/>
        <color rgb="FF9C0006"/>
      </font>
      <fill>
        <patternFill>
          <bgColor rgb="FFFFC7CE"/>
        </patternFill>
      </fill>
    </dxf>
    <dxf>
      <font>
        <name val="Arial"/>
        <charset val="1"/>
        <family val="0"/>
        <color rgb="FF9C6500"/>
      </font>
      <fill>
        <patternFill>
          <bgColor rgb="FFFFEB9C"/>
        </patternFill>
      </fill>
    </dxf>
    <dxf>
      <font>
        <name val="Arial"/>
        <charset val="1"/>
        <family val="0"/>
        <color rgb="FF006100"/>
      </font>
      <fill>
        <patternFill>
          <bgColor rgb="FFC6EFCE"/>
        </patternFill>
      </fill>
    </dxf>
  </dxfs>
  <colors>
    <indexedColors>
      <rgbColor rgb="FF000000"/>
      <rgbColor rgb="FFFFFFFF"/>
      <rgbColor rgb="FFFF0000"/>
      <rgbColor rgb="FF00FF00"/>
      <rgbColor rgb="FF0000FF"/>
      <rgbColor rgb="FFFFFF00"/>
      <rgbColor rgb="FFFF00FF"/>
      <rgbColor rgb="FF00FFFF"/>
      <rgbColor rgb="FF9C0006"/>
      <rgbColor rgb="FF006100"/>
      <rgbColor rgb="FF000080"/>
      <rgbColor rgb="FF9C6500"/>
      <rgbColor rgb="FF800080"/>
      <rgbColor rgb="FF008080"/>
      <rgbColor rgb="FFBFBFBF"/>
      <rgbColor rgb="FF7F7F7F"/>
      <rgbColor rgb="FF6CAECA"/>
      <rgbColor rgb="FF993366"/>
      <rgbColor rgb="FFF2F2F2"/>
      <rgbColor rgb="FFDCEDF4"/>
      <rgbColor rgb="FF660066"/>
      <rgbColor rgb="FFD9926B"/>
      <rgbColor rgb="FF0563C1"/>
      <rgbColor rgb="FFD9D9D9"/>
      <rgbColor rgb="FF000080"/>
      <rgbColor rgb="FFFF00FF"/>
      <rgbColor rgb="FFFFFF00"/>
      <rgbColor rgb="FF00FFFF"/>
      <rgbColor rgb="FF800080"/>
      <rgbColor rgb="FF800000"/>
      <rgbColor rgb="FF008080"/>
      <rgbColor rgb="FF0000FF"/>
      <rgbColor rgb="FF00CCFF"/>
      <rgbColor rgb="FFCCFFFF"/>
      <rgbColor rgb="FFC6EFCE"/>
      <rgbColor rgb="FFFFEB9C"/>
      <rgbColor rgb="FFA9CFE0"/>
      <rgbColor rgb="FFD9B26B"/>
      <rgbColor rgb="FFCC99FF"/>
      <rgbColor rgb="FFFFC7CE"/>
      <rgbColor rgb="FF4F81BD"/>
      <rgbColor rgb="FF33CCCC"/>
      <rgbColor rgb="FF99CC00"/>
      <rgbColor rgb="FFFFCC00"/>
      <rgbColor rgb="FFFF9900"/>
      <rgbColor rgb="FFFF6600"/>
      <rgbColor rgb="FF595959"/>
      <rgbColor rgb="FF878787"/>
      <rgbColor rgb="FF064047"/>
      <rgbColor rgb="FF528590"/>
      <rgbColor rgb="FF003300"/>
      <rgbColor rgb="FF333300"/>
      <rgbColor rgb="FF993300"/>
      <rgbColor rgb="FF993366"/>
      <rgbColor rgb="FF333399"/>
      <rgbColor rgb="FF333333"/>
    </indexedColors>
  </colors>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1.xml"/><Relationship Id="rId7" Type="http://schemas.openxmlformats.org/officeDocument/2006/relationships/worksheet" Target="worksheets/sheet5.xml"/><Relationship Id="rId2" Type="http://schemas.openxmlformats.org/officeDocument/2006/relationships/styles" Target="styles.xml"/><Relationship Id="rId1" Type="http://schemas.openxmlformats.org/officeDocument/2006/relationships/theme" Target="theme/theme1.xml"/><Relationship Id="rId6" Type="http://schemas.openxmlformats.org/officeDocument/2006/relationships/worksheet" Target="worksheets/sheet4.xml"/><Relationship Id="rId11" Type="http://schemas.openxmlformats.org/officeDocument/2006/relationships/customXml" Target="../customXml/item3.xml"/><Relationship Id="rId5" Type="http://schemas.openxmlformats.org/officeDocument/2006/relationships/worksheet" Target="worksheets/sheet3.xml"/><Relationship Id="rId10" Type="http://schemas.openxmlformats.org/officeDocument/2006/relationships/customXml" Target="../customXml/item2.xml"/><Relationship Id="rId4" Type="http://schemas.openxmlformats.org/officeDocument/2006/relationships/worksheet" Target="worksheets/sheet2.xml"/><Relationship Id="rId9" Type="http://schemas.openxmlformats.org/officeDocument/2006/relationships/customXml" Target="../customXml/item1.xml"/></Relationships>
</file>

<file path=xl/charts/chart1.xml><?xml version="1.0" encoding="utf-8"?>
<c:chartSpace xmlns:c="http://schemas.openxmlformats.org/drawingml/2006/chart" xmlns:a="http://schemas.openxmlformats.org/drawingml/2006/main" xmlns:r="http://schemas.openxmlformats.org/officeDocument/2006/relationships">
  <c:lang val="en-US"/>
  <c:roundedCorners val="0"/>
  <c:chart>
    <c:title>
      <c:tx>
        <c:rich>
          <a:bodyPr rot="0"/>
          <a:lstStyle/>
          <a:p>
            <a:pPr>
              <a:defRPr b="1" sz="1800" spc="-1" strike="noStrike">
                <a:solidFill>
                  <a:srgbClr val="000000"/>
                </a:solidFill>
                <a:latin typeface="Calibri"/>
              </a:defRPr>
            </a:pPr>
            <a:r>
              <a:rPr b="1" sz="1800" spc="-1" strike="noStrike">
                <a:solidFill>
                  <a:srgbClr val="000000"/>
                </a:solidFill>
                <a:latin typeface="Calibri"/>
              </a:rPr>
              <a:t>Gemiddelde score per thema</a:t>
            </a:r>
          </a:p>
        </c:rich>
      </c:tx>
      <c:overlay val="0"/>
      <c:spPr>
        <a:noFill/>
        <a:ln w="0">
          <a:noFill/>
        </a:ln>
      </c:spPr>
    </c:title>
    <c:autoTitleDeleted val="0"/>
    <c:plotArea>
      <c:barChart>
        <c:barDir val="col"/>
        <c:grouping val="clustered"/>
        <c:varyColors val="0"/>
        <c:ser>
          <c:idx val="0"/>
          <c:order val="0"/>
          <c:spPr>
            <a:solidFill>
              <a:srgbClr val="528590"/>
            </a:solidFill>
            <a:ln w="0">
              <a:solidFill>
                <a:srgbClr val="528590"/>
              </a:solidFill>
            </a:ln>
          </c:spPr>
          <c:invertIfNegative val="0"/>
          <c:dLbls>
            <c:txPr>
              <a:bodyPr wrap="square"/>
              <a:lstStyle/>
              <a:p>
                <a:pPr>
                  <a:defRPr b="0" sz="1000" spc="-1" strike="noStrike">
                    <a:solidFill>
                      <a:srgbClr val="000000"/>
                    </a:solidFill>
                    <a:latin typeface="Arial"/>
                  </a:defRPr>
                </a:pPr>
              </a:p>
            </c:txPr>
            <c:dLblPos val="outEnd"/>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strRef>
              <c:f>Resultaten!$A$11:$E$11</c:f>
              <c:strCache>
                <c:ptCount val="5"/>
                <c:pt idx="0">
                  <c:v>Bejegening</c:v>
                </c:pt>
                <c:pt idx="1">
                  <c:v>Communicatie</c:v>
                </c:pt>
                <c:pt idx="2">
                  <c:v>Deskundigheid</c:v>
                </c:pt>
                <c:pt idx="3">
                  <c:v>Veiligheid</c:v>
                </c:pt>
                <c:pt idx="4">
                  <c:v>Inspraak</c:v>
                </c:pt>
              </c:strCache>
            </c:strRef>
          </c:cat>
          <c:val>
            <c:numRef>
              <c:f>Resultaten!$A$12:$E$12</c:f>
              <c:numCache>
                <c:formatCode>0.0</c:formatCode>
                <c:ptCount val="5"/>
                <c:pt idx="0">
                  <c:v>8.3</c:v>
                </c:pt>
                <c:pt idx="1">
                  <c:v>8</c:v>
                </c:pt>
                <c:pt idx="2">
                  <c:v>7.9</c:v>
                </c:pt>
                <c:pt idx="3">
                  <c:v>8.1</c:v>
                </c:pt>
                <c:pt idx="4">
                  <c:v>7.7</c:v>
                </c:pt>
              </c:numCache>
            </c:numRef>
          </c:val>
        </c:ser>
        <c:gapWidth val="150"/>
        <c:overlap val="0"/>
        <c:axId val="41867716"/>
        <c:axId val="61050107"/>
      </c:barChart>
      <c:catAx>
        <c:axId val="41867716"/>
        <c:scaling>
          <c:orientation val="minMax"/>
        </c:scaling>
        <c:delete val="0"/>
        <c:axPos val="b"/>
        <c:numFmt formatCode="General" sourceLinked="0"/>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61050107"/>
        <c:crosses val="autoZero"/>
        <c:auto val="1"/>
        <c:lblAlgn val="ctr"/>
        <c:lblOffset val="100"/>
        <c:noMultiLvlLbl val="0"/>
      </c:catAx>
      <c:valAx>
        <c:axId val="61050107"/>
        <c:scaling>
          <c:orientation val="minMax"/>
          <c:max val="10"/>
          <c:min val="0"/>
        </c:scaling>
        <c:delete val="0"/>
        <c:axPos val="l"/>
        <c:majorGridlines>
          <c:spPr>
            <a:ln w="9360">
              <a:solidFill>
                <a:srgbClr val="878787"/>
              </a:solidFill>
              <a:round/>
            </a:ln>
          </c:spPr>
        </c:majorGridlines>
        <c:title>
          <c:tx>
            <c:rich>
              <a:bodyPr rot="-5400000"/>
              <a:lstStyle/>
              <a:p>
                <a:pPr>
                  <a:defRPr b="1" sz="1000" spc="-1" strike="noStrike">
                    <a:solidFill>
                      <a:srgbClr val="000000"/>
                    </a:solidFill>
                    <a:latin typeface="Calibri"/>
                  </a:defRPr>
                </a:pPr>
                <a:r>
                  <a:rPr b="1" sz="1000" spc="-1" strike="noStrike">
                    <a:solidFill>
                      <a:srgbClr val="000000"/>
                    </a:solidFill>
                    <a:latin typeface="Calibri"/>
                  </a:rPr>
                  <a:t>Score (1-10)</a:t>
                </a:r>
              </a:p>
            </c:rich>
          </c:tx>
          <c:overlay val="0"/>
          <c:spPr>
            <a:noFill/>
            <a:ln w="0">
              <a:noFill/>
            </a:ln>
          </c:spPr>
        </c:title>
        <c:numFmt formatCode="0.0" sourceLinked="0"/>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41867716"/>
        <c:crosses val="autoZero"/>
        <c:crossBetween val="between"/>
      </c:valAx>
      <c:spPr>
        <a:noFill/>
        <a:ln w="0">
          <a:noFill/>
        </a:ln>
      </c:spPr>
    </c:plotArea>
    <c:plotVisOnly val="1"/>
    <c:dispBlanksAs val="gap"/>
  </c:chart>
  <c:spPr>
    <a:solidFill>
      <a:srgbClr val="ffffff"/>
    </a:solidFill>
    <a:ln w="9360">
      <a:solidFill>
        <a:srgbClr val="d9d9d9"/>
      </a:solidFill>
      <a:round/>
    </a:ln>
  </c:spPr>
</c:chartSpace>
</file>

<file path=xl/charts/chart2.xml><?xml version="1.0" encoding="utf-8"?>
<c:chartSpace xmlns:c="http://schemas.openxmlformats.org/drawingml/2006/chart" xmlns:a="http://schemas.openxmlformats.org/drawingml/2006/main" xmlns:r="http://schemas.openxmlformats.org/officeDocument/2006/relationships">
  <c:lang val="en-US"/>
  <c:roundedCorners val="0"/>
  <c:chart>
    <c:title>
      <c:tx>
        <c:rich>
          <a:bodyPr rot="0"/>
          <a:lstStyle/>
          <a:p>
            <a:pPr>
              <a:defRPr b="1" sz="1800" spc="-1" strike="noStrike">
                <a:solidFill>
                  <a:srgbClr val="000000"/>
                </a:solidFill>
                <a:latin typeface="Calibri"/>
              </a:defRPr>
            </a:pPr>
            <a:r>
              <a:rPr b="1" sz="1800" spc="-1" strike="noStrike">
                <a:solidFill>
                  <a:srgbClr val="000000"/>
                </a:solidFill>
                <a:latin typeface="Calibri"/>
              </a:rPr>
              <a:t>NPS-categorie</a:t>
            </a:r>
          </a:p>
        </c:rich>
      </c:tx>
      <c:overlay val="0"/>
      <c:spPr>
        <a:noFill/>
        <a:ln w="0">
          <a:noFill/>
        </a:ln>
      </c:spPr>
    </c:title>
    <c:autoTitleDeleted val="0"/>
    <c:plotArea>
      <c:pieChart>
        <c:varyColors val="1"/>
        <c:ser>
          <c:idx val="0"/>
          <c:order val="0"/>
          <c:tx>
            <c:strRef>
              <c:f>Resultaten!B36</c:f>
              <c:strCache>
                <c:ptCount val="1"/>
                <c:pt idx="0">
                  <c:v>Aantal</c:v>
                </c:pt>
              </c:strCache>
            </c:strRef>
          </c:tx>
          <c:spPr>
            <a:solidFill>
              <a:srgbClr val="4f81bd"/>
            </a:solidFill>
            <a:ln w="0">
              <a:noFill/>
            </a:ln>
          </c:spPr>
          <c:explosion val="0"/>
          <c:dPt>
            <c:idx val="0"/>
            <c:spPr>
              <a:solidFill>
                <a:srgbClr val="528590"/>
              </a:solidFill>
              <a:ln w="0">
                <a:solidFill>
                  <a:srgbClr val="ffffff"/>
                </a:solidFill>
              </a:ln>
            </c:spPr>
          </c:dPt>
          <c:dPt>
            <c:idx val="1"/>
            <c:spPr>
              <a:solidFill>
                <a:srgbClr val="a9cfe0"/>
              </a:solidFill>
              <a:ln w="0">
                <a:solidFill>
                  <a:srgbClr val="ffffff"/>
                </a:solidFill>
              </a:ln>
            </c:spPr>
          </c:dPt>
          <c:dPt>
            <c:idx val="2"/>
            <c:spPr>
              <a:solidFill>
                <a:srgbClr val="d9926b"/>
              </a:solidFill>
              <a:ln w="0">
                <a:solidFill>
                  <a:srgbClr val="ffffff"/>
                </a:solidFill>
              </a:ln>
            </c:spPr>
          </c:dPt>
          <c:dLbls>
            <c:dLbl>
              <c:idx val="0"/>
              <c:txPr>
                <a:bodyPr wrap="square"/>
                <a:lstStyle/>
                <a:p>
                  <a:pPr>
                    <a:defRPr b="0" sz="1000" spc="-1" strike="noStrike">
                      <a:solidFill>
                        <a:srgbClr val="000000"/>
                      </a:solidFill>
                      <a:latin typeface="Calibri"/>
                    </a:defRPr>
                  </a:pPr>
                </a:p>
              </c:txPr>
              <c:dLblPos val="bestFit"/>
              <c:showLegendKey val="0"/>
              <c:showVal val="0"/>
              <c:showCatName val="0"/>
              <c:showSerName val="0"/>
              <c:showPercent val="1"/>
              <c:separator>
</c:separator>
            </c:dLbl>
            <c:dLbl>
              <c:idx val="1"/>
              <c:txPr>
                <a:bodyPr wrap="square"/>
                <a:lstStyle/>
                <a:p>
                  <a:pPr>
                    <a:defRPr b="0" sz="1000" spc="-1" strike="noStrike">
                      <a:solidFill>
                        <a:srgbClr val="000000"/>
                      </a:solidFill>
                      <a:latin typeface="Calibri"/>
                    </a:defRPr>
                  </a:pPr>
                </a:p>
              </c:txPr>
              <c:dLblPos val="bestFit"/>
              <c:showLegendKey val="0"/>
              <c:showVal val="0"/>
              <c:showCatName val="0"/>
              <c:showSerName val="0"/>
              <c:showPercent val="1"/>
              <c:separator>
</c:separator>
            </c:dLbl>
            <c:dLbl>
              <c:idx val="2"/>
              <c:txPr>
                <a:bodyPr wrap="square"/>
                <a:lstStyle/>
                <a:p>
                  <a:pPr>
                    <a:defRPr b="0" sz="1000" spc="-1" strike="noStrike">
                      <a:solidFill>
                        <a:srgbClr val="000000"/>
                      </a:solidFill>
                      <a:latin typeface="Calibri"/>
                    </a:defRPr>
                  </a:pPr>
                </a:p>
              </c:txPr>
              <c:dLblPos val="bestFit"/>
              <c:showLegendKey val="0"/>
              <c:showVal val="0"/>
              <c:showCatName val="0"/>
              <c:showSerName val="0"/>
              <c:showPercent val="1"/>
              <c:separator>
</c:separator>
            </c:dLbl>
            <c:txPr>
              <a:bodyPr wrap="square"/>
              <a:lstStyle/>
              <a:p>
                <a:pPr>
                  <a:defRPr b="0" sz="1000" spc="-1" strike="noStrike">
                    <a:solidFill>
                      <a:srgbClr val="000000"/>
                    </a:solidFill>
                    <a:latin typeface="Calibri"/>
                  </a:defRPr>
                </a:pPr>
              </a:p>
            </c:txPr>
            <c:dLblPos val="bestFit"/>
            <c:showLegendKey val="0"/>
            <c:showVal val="0"/>
            <c:showCatName val="0"/>
            <c:showSerName val="0"/>
            <c:showPercent val="1"/>
            <c:separator>
</c:separator>
            <c:showLeaderLines val="1"/>
          </c:dLbls>
          <c:cat>
            <c:strRef>
              <c:f>Resultaten!$A$37:$A$39</c:f>
              <c:strCache>
                <c:ptCount val="3"/>
                <c:pt idx="0">
                  <c:v>Promoter</c:v>
                </c:pt>
                <c:pt idx="1">
                  <c:v>Passief</c:v>
                </c:pt>
                <c:pt idx="2">
                  <c:v>Detractor</c:v>
                </c:pt>
              </c:strCache>
            </c:strRef>
          </c:cat>
          <c:val>
            <c:numRef>
              <c:f>Resultaten!$B$37:$B$39</c:f>
              <c:numCache>
                <c:formatCode>0</c:formatCode>
                <c:ptCount val="3"/>
                <c:pt idx="0">
                  <c:v>5</c:v>
                </c:pt>
                <c:pt idx="1">
                  <c:v>3</c:v>
                </c:pt>
                <c:pt idx="2">
                  <c:v>2</c:v>
                </c:pt>
              </c:numCache>
            </c:numRef>
          </c:val>
        </c:ser>
        <c:firstSliceAng val="0"/>
      </c:pieChart>
      <c:spPr>
        <a:noFill/>
        <a:ln w="0">
          <a:noFill/>
        </a:ln>
      </c:spPr>
    </c:plotArea>
    <c:legend>
      <c:legendPos val="r"/>
      <c:overlay val="0"/>
      <c:spPr>
        <a:noFill/>
        <a:ln w="0">
          <a:noFill/>
        </a:ln>
      </c:spPr>
      <c:txPr>
        <a:bodyPr/>
        <a:lstStyle/>
        <a:p>
          <a:pPr>
            <a:defRPr b="0" sz="1000" spc="-1" strike="noStrike">
              <a:solidFill>
                <a:srgbClr val="000000"/>
              </a:solidFill>
              <a:latin typeface="Calibri"/>
            </a:defRPr>
          </a:pPr>
        </a:p>
      </c:txPr>
    </c:legend>
    <c:plotVisOnly val="1"/>
    <c:dispBlanksAs val="gap"/>
  </c:chart>
  <c:spPr>
    <a:solidFill>
      <a:srgbClr val="ffffff"/>
    </a:solidFill>
    <a:ln w="9360">
      <a:solidFill>
        <a:srgbClr val="d9d9d9"/>
      </a:solidFill>
      <a:round/>
    </a:ln>
  </c:spPr>
</c:chartSpace>
</file>

<file path=xl/charts/chart3.xml><?xml version="1.0" encoding="utf-8"?>
<c:chartSpace xmlns:c="http://schemas.openxmlformats.org/drawingml/2006/chart" xmlns:a="http://schemas.openxmlformats.org/drawingml/2006/main" xmlns:r="http://schemas.openxmlformats.org/officeDocument/2006/relationships">
  <c:lang val="en-US"/>
  <c:roundedCorners val="0"/>
  <c:chart>
    <c:title>
      <c:tx>
        <c:rich>
          <a:bodyPr rot="0"/>
          <a:lstStyle/>
          <a:p>
            <a:pPr>
              <a:defRPr b="1" sz="1800" spc="-1" strike="noStrike">
                <a:solidFill>
                  <a:srgbClr val="000000"/>
                </a:solidFill>
                <a:latin typeface="Calibri"/>
              </a:defRPr>
            </a:pPr>
            <a:r>
              <a:rPr b="1" sz="1800" spc="-1" strike="noStrike">
                <a:solidFill>
                  <a:srgbClr val="000000"/>
                </a:solidFill>
                <a:latin typeface="Calibri"/>
              </a:rPr>
              <a:t>Status</a:t>
            </a:r>
          </a:p>
        </c:rich>
      </c:tx>
      <c:overlay val="0"/>
      <c:spPr>
        <a:noFill/>
        <a:ln w="0">
          <a:noFill/>
        </a:ln>
      </c:spPr>
    </c:title>
    <c:autoTitleDeleted val="0"/>
    <c:plotArea>
      <c:pieChart>
        <c:varyColors val="1"/>
        <c:ser>
          <c:idx val="0"/>
          <c:order val="0"/>
          <c:tx>
            <c:strRef>
              <c:f>Resultaten!B56</c:f>
              <c:strCache>
                <c:ptCount val="1"/>
                <c:pt idx="0">
                  <c:v>Aantal</c:v>
                </c:pt>
              </c:strCache>
            </c:strRef>
          </c:tx>
          <c:spPr>
            <a:solidFill>
              <a:srgbClr val="4f81bd"/>
            </a:solidFill>
            <a:ln w="0">
              <a:noFill/>
            </a:ln>
          </c:spPr>
          <c:explosion val="0"/>
          <c:dPt>
            <c:idx val="0"/>
            <c:spPr>
              <a:solidFill>
                <a:srgbClr val="6caeca"/>
              </a:solidFill>
              <a:ln w="0">
                <a:solidFill>
                  <a:srgbClr val="ffffff"/>
                </a:solidFill>
              </a:ln>
            </c:spPr>
          </c:dPt>
          <c:dPt>
            <c:idx val="1"/>
            <c:spPr>
              <a:solidFill>
                <a:srgbClr val="528590"/>
              </a:solidFill>
              <a:ln w="0">
                <a:solidFill>
                  <a:srgbClr val="ffffff"/>
                </a:solidFill>
              </a:ln>
            </c:spPr>
          </c:dPt>
          <c:dPt>
            <c:idx val="2"/>
            <c:spPr>
              <a:solidFill>
                <a:srgbClr val="d9b26b"/>
              </a:solidFill>
              <a:ln w="0">
                <a:solidFill>
                  <a:srgbClr val="ffffff"/>
                </a:solidFill>
              </a:ln>
            </c:spPr>
          </c:dPt>
          <c:dPt>
            <c:idx val="3"/>
            <c:spPr>
              <a:solidFill>
                <a:srgbClr val="064047"/>
              </a:solidFill>
              <a:ln w="0">
                <a:solidFill>
                  <a:srgbClr val="ffffff"/>
                </a:solidFill>
              </a:ln>
            </c:spPr>
          </c:dPt>
          <c:dLbls>
            <c:dLbl>
              <c:idx val="0"/>
              <c:txPr>
                <a:bodyPr wrap="square"/>
                <a:lstStyle/>
                <a:p>
                  <a:pPr>
                    <a:defRPr b="0" sz="1000" spc="-1" strike="noStrike">
                      <a:solidFill>
                        <a:srgbClr val="000000"/>
                      </a:solidFill>
                      <a:latin typeface="Calibri"/>
                    </a:defRPr>
                  </a:pPr>
                </a:p>
              </c:txPr>
              <c:dLblPos val="bestFit"/>
              <c:showLegendKey val="0"/>
              <c:showVal val="0"/>
              <c:showCatName val="0"/>
              <c:showSerName val="0"/>
              <c:showPercent val="1"/>
              <c:separator>
</c:separator>
            </c:dLbl>
            <c:dLbl>
              <c:idx val="1"/>
              <c:txPr>
                <a:bodyPr wrap="square"/>
                <a:lstStyle/>
                <a:p>
                  <a:pPr>
                    <a:defRPr b="0" sz="1000" spc="-1" strike="noStrike">
                      <a:solidFill>
                        <a:srgbClr val="000000"/>
                      </a:solidFill>
                      <a:latin typeface="Calibri"/>
                    </a:defRPr>
                  </a:pPr>
                </a:p>
              </c:txPr>
              <c:dLblPos val="bestFit"/>
              <c:showLegendKey val="0"/>
              <c:showVal val="0"/>
              <c:showCatName val="0"/>
              <c:showSerName val="0"/>
              <c:showPercent val="1"/>
              <c:separator>
</c:separator>
            </c:dLbl>
            <c:dLbl>
              <c:idx val="2"/>
              <c:txPr>
                <a:bodyPr wrap="square"/>
                <a:lstStyle/>
                <a:p>
                  <a:pPr>
                    <a:defRPr b="0" sz="1000" spc="-1" strike="noStrike">
                      <a:solidFill>
                        <a:srgbClr val="000000"/>
                      </a:solidFill>
                      <a:latin typeface="Calibri"/>
                    </a:defRPr>
                  </a:pPr>
                </a:p>
              </c:txPr>
              <c:dLblPos val="bestFit"/>
              <c:showLegendKey val="0"/>
              <c:showVal val="0"/>
              <c:showCatName val="0"/>
              <c:showSerName val="0"/>
              <c:showPercent val="1"/>
              <c:separator>
</c:separator>
            </c:dLbl>
            <c:dLbl>
              <c:idx val="3"/>
              <c:txPr>
                <a:bodyPr wrap="square"/>
                <a:lstStyle/>
                <a:p>
                  <a:pPr>
                    <a:defRPr b="0" sz="1000" spc="-1" strike="noStrike">
                      <a:solidFill>
                        <a:srgbClr val="000000"/>
                      </a:solidFill>
                      <a:latin typeface="Calibri"/>
                    </a:defRPr>
                  </a:pPr>
                </a:p>
              </c:txPr>
              <c:dLblPos val="bestFit"/>
              <c:showLegendKey val="0"/>
              <c:showVal val="0"/>
              <c:showCatName val="0"/>
              <c:showSerName val="0"/>
              <c:showPercent val="1"/>
              <c:separator>
</c:separator>
            </c:dLbl>
            <c:txPr>
              <a:bodyPr wrap="square"/>
              <a:lstStyle/>
              <a:p>
                <a:pPr>
                  <a:defRPr b="0" sz="1000" spc="-1" strike="noStrike">
                    <a:solidFill>
                      <a:srgbClr val="000000"/>
                    </a:solidFill>
                    <a:latin typeface="Calibri"/>
                  </a:defRPr>
                </a:pPr>
              </a:p>
            </c:txPr>
            <c:dLblPos val="bestFit"/>
            <c:showLegendKey val="0"/>
            <c:showVal val="0"/>
            <c:showCatName val="0"/>
            <c:showSerName val="0"/>
            <c:showPercent val="1"/>
            <c:separator>
</c:separator>
            <c:showLeaderLines val="1"/>
          </c:dLbls>
          <c:cat>
            <c:strRef>
              <c:f>Resultaten!$A$57:$A$60</c:f>
              <c:strCache>
                <c:ptCount val="4"/>
                <c:pt idx="0">
                  <c:v>Nieuw</c:v>
                </c:pt>
                <c:pt idx="1">
                  <c:v>In behandeling</c:v>
                </c:pt>
                <c:pt idx="2">
                  <c:v>Wacht op informatie</c:v>
                </c:pt>
                <c:pt idx="3">
                  <c:v>Afgehandeld</c:v>
                </c:pt>
              </c:strCache>
            </c:strRef>
          </c:cat>
          <c:val>
            <c:numRef>
              <c:f>Resultaten!$B$57:$B$60</c:f>
              <c:numCache>
                <c:formatCode>0</c:formatCode>
                <c:ptCount val="4"/>
                <c:pt idx="0">
                  <c:v>1</c:v>
                </c:pt>
                <c:pt idx="1">
                  <c:v>3</c:v>
                </c:pt>
                <c:pt idx="2">
                  <c:v>0</c:v>
                </c:pt>
                <c:pt idx="3">
                  <c:v>6</c:v>
                </c:pt>
              </c:numCache>
            </c:numRef>
          </c:val>
        </c:ser>
        <c:firstSliceAng val="0"/>
      </c:pieChart>
      <c:spPr>
        <a:noFill/>
        <a:ln w="0">
          <a:noFill/>
        </a:ln>
      </c:spPr>
    </c:plotArea>
    <c:legend>
      <c:legendPos val="r"/>
      <c:overlay val="0"/>
      <c:spPr>
        <a:noFill/>
        <a:ln w="0">
          <a:noFill/>
        </a:ln>
      </c:spPr>
      <c:txPr>
        <a:bodyPr/>
        <a:lstStyle/>
        <a:p>
          <a:pPr>
            <a:defRPr b="0" sz="1000" spc="-1" strike="noStrike">
              <a:solidFill>
                <a:srgbClr val="000000"/>
              </a:solidFill>
              <a:latin typeface="Calibri"/>
            </a:defRPr>
          </a:pPr>
        </a:p>
      </c:txPr>
    </c:legend>
    <c:plotVisOnly val="1"/>
    <c:dispBlanksAs val="gap"/>
  </c:chart>
  <c:spPr>
    <a:solidFill>
      <a:srgbClr val="ffffff"/>
    </a:solidFill>
    <a:ln w="9360">
      <a:solidFill>
        <a:srgbClr val="d9d9d9"/>
      </a:solidFill>
      <a:round/>
    </a:ln>
  </c:spPr>
</c:chartSpace>
</file>

<file path=xl/charts/chart4.xml><?xml version="1.0" encoding="utf-8"?>
<c:chartSpace xmlns:c="http://schemas.openxmlformats.org/drawingml/2006/chart" xmlns:a="http://schemas.openxmlformats.org/drawingml/2006/main" xmlns:r="http://schemas.openxmlformats.org/officeDocument/2006/relationships">
  <c:lang val="en-US"/>
  <c:roundedCorners val="0"/>
  <c:chart>
    <c:title>
      <c:tx>
        <c:rich>
          <a:bodyPr rot="0"/>
          <a:lstStyle/>
          <a:p>
            <a:pPr>
              <a:defRPr b="1" sz="1800" spc="-1" strike="noStrike">
                <a:solidFill>
                  <a:srgbClr val="000000"/>
                </a:solidFill>
                <a:latin typeface="Calibri"/>
              </a:defRPr>
            </a:pPr>
            <a:r>
              <a:rPr b="1" sz="1800" spc="-1" strike="noStrike">
                <a:solidFill>
                  <a:srgbClr val="000000"/>
                </a:solidFill>
                <a:latin typeface="Calibri"/>
              </a:rPr>
              <a:t>Kanaal</a:t>
            </a:r>
          </a:p>
        </c:rich>
      </c:tx>
      <c:overlay val="0"/>
      <c:spPr>
        <a:noFill/>
        <a:ln w="0">
          <a:noFill/>
        </a:ln>
      </c:spPr>
    </c:title>
    <c:autoTitleDeleted val="0"/>
    <c:plotArea>
      <c:pieChart>
        <c:varyColors val="1"/>
        <c:ser>
          <c:idx val="0"/>
          <c:order val="0"/>
          <c:tx>
            <c:strRef>
              <c:f>Resultaten!B76</c:f>
              <c:strCache>
                <c:ptCount val="1"/>
                <c:pt idx="0">
                  <c:v>Aantal</c:v>
                </c:pt>
              </c:strCache>
            </c:strRef>
          </c:tx>
          <c:spPr>
            <a:solidFill>
              <a:srgbClr val="4f81bd"/>
            </a:solidFill>
            <a:ln w="0">
              <a:noFill/>
            </a:ln>
          </c:spPr>
          <c:explosion val="0"/>
          <c:dPt>
            <c:idx val="0"/>
            <c:spPr>
              <a:solidFill>
                <a:srgbClr val="064047"/>
              </a:solidFill>
              <a:ln w="0">
                <a:solidFill>
                  <a:srgbClr val="ffffff"/>
                </a:solidFill>
              </a:ln>
            </c:spPr>
          </c:dPt>
          <c:dPt>
            <c:idx val="1"/>
            <c:spPr>
              <a:solidFill>
                <a:srgbClr val="6caeca"/>
              </a:solidFill>
              <a:ln w="0">
                <a:solidFill>
                  <a:srgbClr val="ffffff"/>
                </a:solidFill>
              </a:ln>
            </c:spPr>
          </c:dPt>
          <c:dPt>
            <c:idx val="2"/>
            <c:spPr>
              <a:solidFill>
                <a:srgbClr val="528590"/>
              </a:solidFill>
              <a:ln w="0">
                <a:solidFill>
                  <a:srgbClr val="ffffff"/>
                </a:solidFill>
              </a:ln>
            </c:spPr>
          </c:dPt>
          <c:dLbls>
            <c:dLbl>
              <c:idx val="0"/>
              <c:txPr>
                <a:bodyPr wrap="square"/>
                <a:lstStyle/>
                <a:p>
                  <a:pPr>
                    <a:defRPr b="0" sz="1000" spc="-1" strike="noStrike">
                      <a:solidFill>
                        <a:srgbClr val="000000"/>
                      </a:solidFill>
                      <a:latin typeface="Calibri"/>
                    </a:defRPr>
                  </a:pPr>
                </a:p>
              </c:txPr>
              <c:dLblPos val="bestFit"/>
              <c:showLegendKey val="0"/>
              <c:showVal val="0"/>
              <c:showCatName val="0"/>
              <c:showSerName val="0"/>
              <c:showPercent val="1"/>
              <c:separator>
</c:separator>
            </c:dLbl>
            <c:dLbl>
              <c:idx val="1"/>
              <c:txPr>
                <a:bodyPr wrap="square"/>
                <a:lstStyle/>
                <a:p>
                  <a:pPr>
                    <a:defRPr b="0" sz="1000" spc="-1" strike="noStrike">
                      <a:solidFill>
                        <a:srgbClr val="000000"/>
                      </a:solidFill>
                      <a:latin typeface="Calibri"/>
                    </a:defRPr>
                  </a:pPr>
                </a:p>
              </c:txPr>
              <c:dLblPos val="bestFit"/>
              <c:showLegendKey val="0"/>
              <c:showVal val="0"/>
              <c:showCatName val="0"/>
              <c:showSerName val="0"/>
              <c:showPercent val="1"/>
              <c:separator>
</c:separator>
            </c:dLbl>
            <c:dLbl>
              <c:idx val="2"/>
              <c:txPr>
                <a:bodyPr wrap="square"/>
                <a:lstStyle/>
                <a:p>
                  <a:pPr>
                    <a:defRPr b="0" sz="1000" spc="-1" strike="noStrike">
                      <a:solidFill>
                        <a:srgbClr val="000000"/>
                      </a:solidFill>
                      <a:latin typeface="Calibri"/>
                    </a:defRPr>
                  </a:pPr>
                </a:p>
              </c:txPr>
              <c:dLblPos val="bestFit"/>
              <c:showLegendKey val="0"/>
              <c:showVal val="0"/>
              <c:showCatName val="0"/>
              <c:showSerName val="0"/>
              <c:showPercent val="1"/>
              <c:separator>
</c:separator>
            </c:dLbl>
            <c:txPr>
              <a:bodyPr wrap="square"/>
              <a:lstStyle/>
              <a:p>
                <a:pPr>
                  <a:defRPr b="0" sz="1000" spc="-1" strike="noStrike">
                    <a:solidFill>
                      <a:srgbClr val="000000"/>
                    </a:solidFill>
                    <a:latin typeface="Calibri"/>
                  </a:defRPr>
                </a:pPr>
              </a:p>
            </c:txPr>
            <c:dLblPos val="bestFit"/>
            <c:showLegendKey val="0"/>
            <c:showVal val="0"/>
            <c:showCatName val="0"/>
            <c:showSerName val="0"/>
            <c:showPercent val="1"/>
            <c:separator>
</c:separator>
            <c:showLeaderLines val="1"/>
          </c:dLbls>
          <c:cat>
            <c:strRef>
              <c:f>Resultaten!$A$77:$A$79</c:f>
              <c:strCache>
                <c:ptCount val="3"/>
                <c:pt idx="0">
                  <c:v>Papier</c:v>
                </c:pt>
                <c:pt idx="1">
                  <c:v>Digitaal</c:v>
                </c:pt>
                <c:pt idx="2">
                  <c:v>Mondeling</c:v>
                </c:pt>
              </c:strCache>
            </c:strRef>
          </c:cat>
          <c:val>
            <c:numRef>
              <c:f>Resultaten!$B$77:$B$79</c:f>
              <c:numCache>
                <c:formatCode>0</c:formatCode>
                <c:ptCount val="3"/>
                <c:pt idx="0">
                  <c:v>3</c:v>
                </c:pt>
                <c:pt idx="1">
                  <c:v>5</c:v>
                </c:pt>
                <c:pt idx="2">
                  <c:v>2</c:v>
                </c:pt>
              </c:numCache>
            </c:numRef>
          </c:val>
        </c:ser>
        <c:firstSliceAng val="0"/>
      </c:pieChart>
      <c:spPr>
        <a:noFill/>
        <a:ln w="0">
          <a:noFill/>
        </a:ln>
      </c:spPr>
    </c:plotArea>
    <c:legend>
      <c:legendPos val="r"/>
      <c:overlay val="0"/>
      <c:spPr>
        <a:noFill/>
        <a:ln w="0">
          <a:noFill/>
        </a:ln>
      </c:spPr>
      <c:txPr>
        <a:bodyPr/>
        <a:lstStyle/>
        <a:p>
          <a:pPr>
            <a:defRPr b="0" sz="1000" spc="-1" strike="noStrike">
              <a:solidFill>
                <a:srgbClr val="000000"/>
              </a:solidFill>
              <a:latin typeface="Calibri"/>
            </a:defRPr>
          </a:pPr>
        </a:p>
      </c:txPr>
    </c:legend>
    <c:plotVisOnly val="1"/>
    <c:dispBlanksAs val="gap"/>
  </c:chart>
  <c:spPr>
    <a:solidFill>
      <a:srgbClr val="ffffff"/>
    </a:solidFill>
    <a:ln w="9360">
      <a:solidFill>
        <a:srgbClr val="d9d9d9"/>
      </a:solidFill>
      <a:round/>
    </a:ln>
  </c:spPr>
</c:chartSpace>
</file>

<file path=xl/drawings/_rels/drawing1.xml.rels><?xml version="1.0" encoding="UTF-8"?>
<Relationships xmlns="http://schemas.openxmlformats.org/package/2006/relationships"><Relationship Id="rId1" Type="http://schemas.openxmlformats.org/officeDocument/2006/relationships/image" Target="../media/image1.png"/>
</Relationships>
</file>

<file path=xl/drawings/_rels/drawing2.xml.rels><?xml version="1.0" encoding="UTF-8"?>
<Relationships xmlns="http://schemas.openxmlformats.org/package/2006/relationships"><Relationship Id="rId1" Type="http://schemas.openxmlformats.org/officeDocument/2006/relationships/image" Target="../media/image1.png"/>
</Relationships>
</file>

<file path=xl/drawings/_rels/drawing3.xml.rels><?xml version="1.0" encoding="UTF-8"?>
<Relationships xmlns="http://schemas.openxmlformats.org/package/2006/relationships"><Relationship Id="rId1" Type="http://schemas.openxmlformats.org/officeDocument/2006/relationships/chart" Target="../charts/chart1.xml"/><Relationship Id="rId2" Type="http://schemas.openxmlformats.org/officeDocument/2006/relationships/chart" Target="../charts/chart2.xml"/><Relationship Id="rId3" Type="http://schemas.openxmlformats.org/officeDocument/2006/relationships/chart" Target="../charts/chart3.xml"/><Relationship Id="rId4" Type="http://schemas.openxmlformats.org/officeDocument/2006/relationships/chart" Target="../charts/chart4.xml"/><Relationship Id="rId5" Type="http://schemas.openxmlformats.org/officeDocument/2006/relationships/image" Target="../media/image1.png"/>
</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oneCell">
    <xdr:from>
      <xdr:col>0</xdr:col>
      <xdr:colOff>0</xdr:colOff>
      <xdr:row>14</xdr:row>
      <xdr:rowOff>0</xdr:rowOff>
    </xdr:from>
    <xdr:to>
      <xdr:col>0</xdr:col>
      <xdr:colOff>1533240</xdr:colOff>
      <xdr:row>16</xdr:row>
      <xdr:rowOff>37800</xdr:rowOff>
    </xdr:to>
    <xdr:pic>
      <xdr:nvPicPr>
        <xdr:cNvPr id="0" name="Image 1" descr="Picture"/>
        <xdr:cNvPicPr/>
      </xdr:nvPicPr>
      <xdr:blipFill>
        <a:blip r:embed="rId1"/>
        <a:stretch/>
      </xdr:blipFill>
      <xdr:spPr>
        <a:xfrm>
          <a:off x="0" y="4257720"/>
          <a:ext cx="1533240" cy="418680"/>
        </a:xfrm>
        <a:prstGeom prst="rect">
          <a:avLst/>
        </a:prstGeom>
        <a:ln w="0">
          <a:noFill/>
        </a:ln>
      </xdr:spPr>
    </xdr:pic>
    <xdr:clientData/>
  </xdr:twoCellAnchor>
</xdr:wsDr>
</file>

<file path=xl/drawings/drawing2.xml><?xml version="1.0" encoding="utf-8"?>
<xdr:wsDr xmlns:xdr="http://schemas.openxmlformats.org/drawingml/2006/spreadsheetDrawing" xmlns:a="http://schemas.openxmlformats.org/drawingml/2006/main" xmlns:r="http://schemas.openxmlformats.org/officeDocument/2006/relationships">
  <xdr:twoCellAnchor editAs="oneCell">
    <xdr:from>
      <xdr:col>0</xdr:col>
      <xdr:colOff>0</xdr:colOff>
      <xdr:row>21</xdr:row>
      <xdr:rowOff>0</xdr:rowOff>
    </xdr:from>
    <xdr:to>
      <xdr:col>1</xdr:col>
      <xdr:colOff>1321920</xdr:colOff>
      <xdr:row>23</xdr:row>
      <xdr:rowOff>37440</xdr:rowOff>
    </xdr:to>
    <xdr:pic>
      <xdr:nvPicPr>
        <xdr:cNvPr id="1" name="Image 1" descr="Picture"/>
        <xdr:cNvPicPr/>
      </xdr:nvPicPr>
      <xdr:blipFill>
        <a:blip r:embed="rId1"/>
        <a:stretch/>
      </xdr:blipFill>
      <xdr:spPr>
        <a:xfrm>
          <a:off x="0" y="6676920"/>
          <a:ext cx="1533240" cy="418680"/>
        </a:xfrm>
        <a:prstGeom prst="rect">
          <a:avLst/>
        </a:prstGeom>
        <a:ln w="0">
          <a:noFill/>
        </a:ln>
      </xdr:spPr>
    </xdr:pic>
    <xdr:clientData/>
  </xdr:twoCellAnchor>
</xdr:wsDr>
</file>

<file path=xl/drawings/drawing3.xml><?xml version="1.0" encoding="utf-8"?>
<xdr:wsDr xmlns:xdr="http://schemas.openxmlformats.org/drawingml/2006/spreadsheetDrawing" xmlns:a="http://schemas.openxmlformats.org/drawingml/2006/main" xmlns:r="http://schemas.openxmlformats.org/officeDocument/2006/relationships">
  <xdr:twoCellAnchor editAs="oneCell">
    <xdr:from>
      <xdr:col>0</xdr:col>
      <xdr:colOff>0</xdr:colOff>
      <xdr:row>14</xdr:row>
      <xdr:rowOff>0</xdr:rowOff>
    </xdr:from>
    <xdr:to>
      <xdr:col>4</xdr:col>
      <xdr:colOff>543240</xdr:colOff>
      <xdr:row>29</xdr:row>
      <xdr:rowOff>21600</xdr:rowOff>
    </xdr:to>
    <xdr:graphicFrame>
      <xdr:nvGraphicFramePr>
        <xdr:cNvPr id="2" name="Chart 1"/>
        <xdr:cNvGraphicFramePr/>
      </xdr:nvGraphicFramePr>
      <xdr:xfrm>
        <a:off x="0" y="3533760"/>
        <a:ext cx="5759280" cy="287928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3</xdr:col>
      <xdr:colOff>0</xdr:colOff>
      <xdr:row>35</xdr:row>
      <xdr:rowOff>0</xdr:rowOff>
    </xdr:from>
    <xdr:to>
      <xdr:col>6</xdr:col>
      <xdr:colOff>216000</xdr:colOff>
      <xdr:row>48</xdr:row>
      <xdr:rowOff>42840</xdr:rowOff>
    </xdr:to>
    <xdr:graphicFrame>
      <xdr:nvGraphicFramePr>
        <xdr:cNvPr id="3" name="Chart 2"/>
        <xdr:cNvGraphicFramePr/>
      </xdr:nvGraphicFramePr>
      <xdr:xfrm>
        <a:off x="4088160" y="7534440"/>
        <a:ext cx="3599280" cy="251928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oneCell">
    <xdr:from>
      <xdr:col>3</xdr:col>
      <xdr:colOff>0</xdr:colOff>
      <xdr:row>55</xdr:row>
      <xdr:rowOff>0</xdr:rowOff>
    </xdr:from>
    <xdr:to>
      <xdr:col>6</xdr:col>
      <xdr:colOff>216000</xdr:colOff>
      <xdr:row>68</xdr:row>
      <xdr:rowOff>42840</xdr:rowOff>
    </xdr:to>
    <xdr:graphicFrame>
      <xdr:nvGraphicFramePr>
        <xdr:cNvPr id="4" name="Chart 3"/>
        <xdr:cNvGraphicFramePr/>
      </xdr:nvGraphicFramePr>
      <xdr:xfrm>
        <a:off x="4088160" y="11344320"/>
        <a:ext cx="3599280" cy="251928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editAs="oneCell">
    <xdr:from>
      <xdr:col>3</xdr:col>
      <xdr:colOff>0</xdr:colOff>
      <xdr:row>75</xdr:row>
      <xdr:rowOff>0</xdr:rowOff>
    </xdr:from>
    <xdr:to>
      <xdr:col>6</xdr:col>
      <xdr:colOff>216000</xdr:colOff>
      <xdr:row>88</xdr:row>
      <xdr:rowOff>42840</xdr:rowOff>
    </xdr:to>
    <xdr:graphicFrame>
      <xdr:nvGraphicFramePr>
        <xdr:cNvPr id="5" name="Chart 4"/>
        <xdr:cNvGraphicFramePr/>
      </xdr:nvGraphicFramePr>
      <xdr:xfrm>
        <a:off x="4088160" y="15154200"/>
        <a:ext cx="3599280" cy="251928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editAs="oneCell">
    <xdr:from>
      <xdr:col>0</xdr:col>
      <xdr:colOff>0</xdr:colOff>
      <xdr:row>101</xdr:row>
      <xdr:rowOff>0</xdr:rowOff>
    </xdr:from>
    <xdr:to>
      <xdr:col>0</xdr:col>
      <xdr:colOff>1533240</xdr:colOff>
      <xdr:row>103</xdr:row>
      <xdr:rowOff>37440</xdr:rowOff>
    </xdr:to>
    <xdr:pic>
      <xdr:nvPicPr>
        <xdr:cNvPr id="6" name="Image 5" descr="Picture"/>
        <xdr:cNvPicPr/>
      </xdr:nvPicPr>
      <xdr:blipFill>
        <a:blip r:embed="rId5"/>
        <a:stretch/>
      </xdr:blipFill>
      <xdr:spPr>
        <a:xfrm>
          <a:off x="0" y="20164320"/>
          <a:ext cx="1533240" cy="418680"/>
        </a:xfrm>
        <a:prstGeom prst="rect">
          <a:avLst/>
        </a:prstGeom>
        <a:ln w="0">
          <a:noFill/>
        </a:ln>
      </xdr:spPr>
    </xdr:pic>
    <xdr:clientData/>
  </xdr:twoCellAnchor>
</xdr:wsDr>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1.xml.rels><?xml version="1.0" encoding="UTF-8"?>
<Relationships xmlns="http://schemas.openxmlformats.org/package/2006/relationships"><Relationship Id="rId1" Type="http://schemas.openxmlformats.org/officeDocument/2006/relationships/hyperlink" Target="https://www.sparkdesk.nl/" TargetMode="External"/><Relationship Id="rId2" Type="http://schemas.openxmlformats.org/officeDocument/2006/relationships/hyperlink" Target="https://www.sparkdesk.nl/product/meldingen-en-klachtenregister" TargetMode="External"/><Relationship Id="rId3" Type="http://schemas.openxmlformats.org/officeDocument/2006/relationships/drawing" Target="../drawings/drawing1.xml"/>
</Relationships>
</file>

<file path=xl/worksheets/_rels/sheet2.xml.rels><?xml version="1.0" encoding="UTF-8"?>
<Relationships xmlns="http://schemas.openxmlformats.org/package/2006/relationships"><Relationship Id="rId1" Type="http://schemas.openxmlformats.org/officeDocument/2006/relationships/hyperlink" Target="https://www.sparkdesk.nl/product/meldingen-en-klachtenregister" TargetMode="External"/><Relationship Id="rId2" Type="http://schemas.openxmlformats.org/officeDocument/2006/relationships/hyperlink" Target="https://www.sparkdesk.nl/" TargetMode="External"/>
</Relationships>
</file>

<file path=xl/worksheets/_rels/sheet3.xml.rels><?xml version="1.0" encoding="UTF-8"?>
<Relationships xmlns="http://schemas.openxmlformats.org/package/2006/relationships"><Relationship Id="rId1" Type="http://schemas.openxmlformats.org/officeDocument/2006/relationships/drawing" Target="../drawings/drawing2.xml"/>
</Relationships>
</file>

<file path=xl/worksheets/_rels/sheet5.xml.rels><?xml version="1.0" encoding="UTF-8"?>
<Relationships xmlns="http://schemas.openxmlformats.org/package/2006/relationships"><Relationship Id="rId1" Type="http://schemas.openxmlformats.org/officeDocument/2006/relationships/hyperlink" Target="https://www.sparkdesk.nl/product/meldingen-en-klachtenregister" TargetMode="External"/><Relationship Id="rId2" Type="http://schemas.openxmlformats.org/officeDocument/2006/relationships/drawing" Target="../drawings/drawing3.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B13"/>
  <sheetViews>
    <sheetView showFormulas="false" showGridLines="tru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28"/>
    <col collapsed="false" customWidth="true" hidden="false" outlineLevel="0" max="2" min="2" style="1" width="70"/>
  </cols>
  <sheetData>
    <row r="1" customFormat="false" ht="25.5" hidden="false" customHeight="true" outlineLevel="0" collapsed="false">
      <c r="A1" s="2" t="s">
        <v>0</v>
      </c>
      <c r="B1" s="2"/>
    </row>
    <row r="2" customFormat="false" ht="15" hidden="false" customHeight="true" outlineLevel="0" collapsed="false">
      <c r="A2" s="3" t="s">
        <v>1</v>
      </c>
      <c r="B2" s="3"/>
    </row>
    <row r="3" customFormat="false" ht="6" hidden="false" customHeight="true" outlineLevel="0" collapsed="false"/>
    <row r="4" customFormat="false" ht="30" hidden="false" customHeight="true" outlineLevel="0" collapsed="false">
      <c r="A4" s="4" t="s">
        <v>2</v>
      </c>
      <c r="B4" s="5" t="s">
        <v>3</v>
      </c>
    </row>
    <row r="5" customFormat="false" ht="30" hidden="false" customHeight="true" outlineLevel="0" collapsed="false">
      <c r="A5" s="4" t="s">
        <v>4</v>
      </c>
      <c r="B5" s="6" t="s">
        <v>5</v>
      </c>
    </row>
    <row r="6" customFormat="false" ht="30" hidden="false" customHeight="true" outlineLevel="0" collapsed="false">
      <c r="A6" s="4" t="s">
        <v>6</v>
      </c>
      <c r="B6" s="5" t="s">
        <v>7</v>
      </c>
    </row>
    <row r="7" customFormat="false" ht="30" hidden="false" customHeight="true" outlineLevel="0" collapsed="false">
      <c r="A7" s="4" t="s">
        <v>8</v>
      </c>
      <c r="B7" s="5" t="s">
        <v>9</v>
      </c>
    </row>
    <row r="8" customFormat="false" ht="30" hidden="false" customHeight="true" outlineLevel="0" collapsed="false">
      <c r="A8" s="4" t="s">
        <v>10</v>
      </c>
      <c r="B8" s="5" t="s">
        <v>11</v>
      </c>
    </row>
    <row r="9" customFormat="false" ht="33.75" hidden="false" customHeight="true" outlineLevel="0" collapsed="false">
      <c r="A9" s="4" t="s">
        <v>12</v>
      </c>
      <c r="B9" s="7" t="s">
        <v>13</v>
      </c>
    </row>
    <row r="10" customFormat="false" ht="30" hidden="false" customHeight="true" outlineLevel="0" collapsed="false">
      <c r="A10" s="4" t="s">
        <v>14</v>
      </c>
      <c r="B10" s="5" t="s">
        <v>15</v>
      </c>
    </row>
    <row r="11" customFormat="false" ht="30" hidden="false" customHeight="true" outlineLevel="0" collapsed="false">
      <c r="A11" s="4" t="s">
        <v>16</v>
      </c>
      <c r="B11" s="5" t="s">
        <v>17</v>
      </c>
    </row>
    <row r="13" customFormat="false" ht="15" hidden="false" customHeight="true" outlineLevel="0" collapsed="false">
      <c r="A13" s="8" t="s">
        <v>18</v>
      </c>
    </row>
  </sheetData>
  <sheetProtection sheet="true" objects="true" scenarios="true" formatColumns="false" formatRows="false"/>
  <mergeCells count="2">
    <mergeCell ref="A1:B1"/>
    <mergeCell ref="A2:B2"/>
  </mergeCells>
  <hyperlinks>
    <hyperlink ref="B5" r:id="rId1" display="SPARK Desk - sparkdesk.nl"/>
    <hyperlink ref="B9" r:id="rId2" display="SPARK Desk Meldingen- en klachtenregister (sparkdesk.nl): hier neem je lage scores over voor opvolging"/>
  </hyperlink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drawing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B28"/>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4"/>
    <col collapsed="false" customWidth="true" hidden="false" outlineLevel="0" max="2" min="2" style="1" width="95"/>
  </cols>
  <sheetData>
    <row r="1" customFormat="false" ht="25.5" hidden="false" customHeight="true" outlineLevel="0" collapsed="false">
      <c r="A1" s="2" t="s">
        <v>19</v>
      </c>
      <c r="B1" s="2"/>
    </row>
    <row r="2" customFormat="false" ht="15" hidden="false" customHeight="true" outlineLevel="0" collapsed="false">
      <c r="A2" s="3" t="s">
        <v>20</v>
      </c>
      <c r="B2" s="3"/>
    </row>
    <row r="3" customFormat="false" ht="6" hidden="false" customHeight="true" outlineLevel="0" collapsed="false"/>
    <row r="4" customFormat="false" ht="33.75" hidden="false" customHeight="true" outlineLevel="0" collapsed="false">
      <c r="A4" s="9" t="s">
        <v>21</v>
      </c>
      <c r="B4" s="5" t="s">
        <v>22</v>
      </c>
    </row>
    <row r="5" customFormat="false" ht="48.75" hidden="false" customHeight="true" outlineLevel="0" collapsed="false">
      <c r="A5" s="9" t="s">
        <v>23</v>
      </c>
      <c r="B5" s="5" t="s">
        <v>24</v>
      </c>
    </row>
    <row r="6" customFormat="false" ht="33.75" hidden="false" customHeight="true" outlineLevel="0" collapsed="false">
      <c r="A6" s="9" t="s">
        <v>25</v>
      </c>
      <c r="B6" s="5" t="s">
        <v>26</v>
      </c>
    </row>
    <row r="7" customFormat="false" ht="33.75" hidden="false" customHeight="true" outlineLevel="0" collapsed="false">
      <c r="A7" s="9" t="s">
        <v>27</v>
      </c>
      <c r="B7" s="5" t="s">
        <v>28</v>
      </c>
    </row>
    <row r="8" customFormat="false" ht="63.75" hidden="false" customHeight="true" outlineLevel="0" collapsed="false">
      <c r="A8" s="9" t="s">
        <v>29</v>
      </c>
      <c r="B8" s="5" t="s">
        <v>30</v>
      </c>
    </row>
    <row r="10" customFormat="false" ht="15" hidden="false" customHeight="true" outlineLevel="0" collapsed="false">
      <c r="A10" s="10" t="s">
        <v>31</v>
      </c>
      <c r="B10" s="10"/>
    </row>
    <row r="11" customFormat="false" ht="18.75" hidden="false" customHeight="true" outlineLevel="0" collapsed="false">
      <c r="A11" s="11" t="s">
        <v>32</v>
      </c>
      <c r="B11" s="11"/>
    </row>
    <row r="12" customFormat="false" ht="18.75" hidden="false" customHeight="true" outlineLevel="0" collapsed="false">
      <c r="A12" s="11"/>
      <c r="B12" s="11"/>
    </row>
    <row r="13" customFormat="false" ht="18.75" hidden="false" customHeight="true" outlineLevel="0" collapsed="false">
      <c r="A13" s="11"/>
      <c r="B13" s="11"/>
    </row>
    <row r="14" customFormat="false" ht="18.75" hidden="false" customHeight="true" outlineLevel="0" collapsed="false">
      <c r="A14" s="11"/>
      <c r="B14" s="11"/>
    </row>
    <row r="16" customFormat="false" ht="15" hidden="false" customHeight="true" outlineLevel="0" collapsed="false">
      <c r="A16" s="10" t="s">
        <v>33</v>
      </c>
      <c r="B16" s="10"/>
    </row>
    <row r="17" customFormat="false" ht="24" hidden="false" customHeight="true" outlineLevel="0" collapsed="false">
      <c r="A17" s="11" t="s">
        <v>34</v>
      </c>
      <c r="B17" s="11"/>
    </row>
    <row r="18" customFormat="false" ht="24" hidden="false" customHeight="true" outlineLevel="0" collapsed="false">
      <c r="A18" s="11"/>
      <c r="B18" s="11"/>
    </row>
    <row r="19" customFormat="false" ht="24" hidden="false" customHeight="true" outlineLevel="0" collapsed="false">
      <c r="A19" s="11"/>
      <c r="B19" s="11"/>
    </row>
    <row r="21" customFormat="false" ht="15" hidden="false" customHeight="true" outlineLevel="0" collapsed="false">
      <c r="A21" s="10" t="s">
        <v>35</v>
      </c>
      <c r="B21" s="10"/>
    </row>
    <row r="22" customFormat="false" ht="18.75" hidden="false" customHeight="true" outlineLevel="0" collapsed="false">
      <c r="A22" s="11" t="s">
        <v>36</v>
      </c>
      <c r="B22" s="11"/>
    </row>
    <row r="23" customFormat="false" ht="18.75" hidden="false" customHeight="true" outlineLevel="0" collapsed="false">
      <c r="A23" s="11"/>
      <c r="B23" s="11"/>
    </row>
    <row r="24" customFormat="false" ht="18.75" hidden="false" customHeight="true" outlineLevel="0" collapsed="false">
      <c r="A24" s="11"/>
      <c r="B24" s="11"/>
    </row>
    <row r="25" customFormat="false" ht="18.75" hidden="false" customHeight="true" outlineLevel="0" collapsed="false">
      <c r="A25" s="11"/>
      <c r="B25" s="11"/>
    </row>
    <row r="26" customFormat="false" ht="9.75" hidden="false" customHeight="true" outlineLevel="0" collapsed="false"/>
    <row r="27" customFormat="false" ht="19.5" hidden="false" customHeight="true" outlineLevel="0" collapsed="false">
      <c r="A27" s="12" t="s">
        <v>37</v>
      </c>
      <c r="B27" s="12"/>
    </row>
    <row r="28" customFormat="false" ht="19.5" hidden="false" customHeight="true" outlineLevel="0" collapsed="false">
      <c r="A28" s="12" t="s">
        <v>38</v>
      </c>
      <c r="B28" s="12"/>
    </row>
  </sheetData>
  <sheetProtection sheet="true" objects="true" scenarios="true" formatColumns="false" formatRows="false"/>
  <mergeCells count="10">
    <mergeCell ref="A1:B1"/>
    <mergeCell ref="A2:B2"/>
    <mergeCell ref="A10:B10"/>
    <mergeCell ref="A11:B14"/>
    <mergeCell ref="A16:B16"/>
    <mergeCell ref="A17:B19"/>
    <mergeCell ref="A21:B21"/>
    <mergeCell ref="A22:B25"/>
    <mergeCell ref="A27:B27"/>
    <mergeCell ref="A28:B28"/>
  </mergeCells>
  <hyperlinks>
    <hyperlink ref="A27" r:id="rId1" display="Meldingen- en klachtenregister van SPARK Desk: www.sparkdesk.nl/product/meldingen-en-klachtenregister"/>
    <hyperlink ref="A28" r:id="rId2" display="Alle SPARK Desk-tools: www.sparkdesk.nl"/>
  </hyperlinks>
  <printOptions headings="false" gridLines="false" gridLinesSet="true" horizontalCentered="false" verticalCentered="false"/>
  <pageMargins left="0.75" right="0.75" top="1" bottom="1" header="0.511811023622047" footer="0.511811023622047"/>
  <pageSetup paperSize="1"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D20"/>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3"/>
    <col collapsed="false" customWidth="true" hidden="false" outlineLevel="0" max="2" min="2" style="1" width="55"/>
    <col collapsed="false" customWidth="true" hidden="false" outlineLevel="0" max="3" min="3" style="1" width="12"/>
    <col collapsed="false" customWidth="true" hidden="false" outlineLevel="0" max="4" min="4" style="1" width="30"/>
  </cols>
  <sheetData>
    <row r="1" customFormat="false" ht="25.5" hidden="false" customHeight="true" outlineLevel="0" collapsed="false">
      <c r="A1" s="2" t="s">
        <v>39</v>
      </c>
      <c r="B1" s="2"/>
      <c r="C1" s="2"/>
      <c r="D1" s="2"/>
    </row>
    <row r="2" customFormat="false" ht="27.75" hidden="false" customHeight="true" outlineLevel="0" collapsed="false">
      <c r="A2" s="3" t="s">
        <v>40</v>
      </c>
      <c r="B2" s="3"/>
      <c r="C2" s="3"/>
      <c r="D2" s="3"/>
    </row>
    <row r="3" customFormat="false" ht="6" hidden="false" customHeight="true" outlineLevel="0" collapsed="false"/>
    <row r="4" customFormat="false" ht="15" hidden="false" customHeight="true" outlineLevel="0" collapsed="false">
      <c r="A4" s="13" t="s">
        <v>41</v>
      </c>
      <c r="B4" s="13"/>
      <c r="C4" s="14"/>
      <c r="D4" s="14"/>
    </row>
    <row r="6" customFormat="false" ht="42" hidden="false" customHeight="true" outlineLevel="0" collapsed="false">
      <c r="A6" s="15" t="s">
        <v>42</v>
      </c>
      <c r="B6" s="15" t="s">
        <v>43</v>
      </c>
      <c r="C6" s="15" t="s">
        <v>44</v>
      </c>
      <c r="D6" s="15" t="s">
        <v>45</v>
      </c>
    </row>
    <row r="7" customFormat="false" ht="42" hidden="false" customHeight="true" outlineLevel="0" collapsed="false">
      <c r="A7" s="16" t="n">
        <v>1</v>
      </c>
      <c r="B7" s="5" t="s">
        <v>46</v>
      </c>
      <c r="C7" s="17"/>
      <c r="D7" s="18"/>
    </row>
    <row r="8" customFormat="false" ht="42" hidden="false" customHeight="true" outlineLevel="0" collapsed="false">
      <c r="A8" s="16" t="n">
        <v>2</v>
      </c>
      <c r="B8" s="5" t="s">
        <v>47</v>
      </c>
      <c r="C8" s="17"/>
      <c r="D8" s="18"/>
    </row>
    <row r="9" customFormat="false" ht="42" hidden="false" customHeight="true" outlineLevel="0" collapsed="false">
      <c r="A9" s="16" t="n">
        <v>3</v>
      </c>
      <c r="B9" s="5" t="s">
        <v>48</v>
      </c>
      <c r="C9" s="17"/>
      <c r="D9" s="18"/>
    </row>
    <row r="10" customFormat="false" ht="42" hidden="false" customHeight="true" outlineLevel="0" collapsed="false">
      <c r="A10" s="16" t="n">
        <v>4</v>
      </c>
      <c r="B10" s="5" t="s">
        <v>49</v>
      </c>
      <c r="C10" s="17"/>
      <c r="D10" s="18"/>
    </row>
    <row r="11" customFormat="false" ht="42" hidden="false" customHeight="true" outlineLevel="0" collapsed="false">
      <c r="A11" s="16" t="n">
        <v>5</v>
      </c>
      <c r="B11" s="5" t="s">
        <v>50</v>
      </c>
      <c r="C11" s="17"/>
      <c r="D11" s="18"/>
    </row>
    <row r="12" customFormat="false" ht="49.5" hidden="false" customHeight="true" outlineLevel="0" collapsed="false">
      <c r="A12" s="16" t="n">
        <v>6</v>
      </c>
      <c r="B12" s="5" t="s">
        <v>51</v>
      </c>
      <c r="C12" s="17"/>
      <c r="D12" s="18"/>
    </row>
    <row r="14" customFormat="false" ht="15" hidden="false" customHeight="true" outlineLevel="0" collapsed="false">
      <c r="A14" s="10" t="s">
        <v>52</v>
      </c>
      <c r="B14" s="10"/>
      <c r="C14" s="10"/>
      <c r="D14" s="10"/>
    </row>
    <row r="15" customFormat="false" ht="15" hidden="false" customHeight="true" outlineLevel="0" collapsed="false">
      <c r="A15" s="19"/>
      <c r="B15" s="19"/>
      <c r="C15" s="19"/>
      <c r="D15" s="19"/>
    </row>
    <row r="16" customFormat="false" ht="15" hidden="false" customHeight="true" outlineLevel="0" collapsed="false">
      <c r="A16" s="19"/>
      <c r="B16" s="19"/>
      <c r="C16" s="19"/>
      <c r="D16" s="19"/>
    </row>
    <row r="17" customFormat="false" ht="15" hidden="false" customHeight="true" outlineLevel="0" collapsed="false">
      <c r="A17" s="19"/>
      <c r="B17" s="19"/>
      <c r="C17" s="19"/>
      <c r="D17" s="19"/>
    </row>
    <row r="18" customFormat="false" ht="15" hidden="false" customHeight="true" outlineLevel="0" collapsed="false">
      <c r="A18" s="19"/>
      <c r="B18" s="19"/>
      <c r="C18" s="19"/>
      <c r="D18" s="19"/>
    </row>
    <row r="20" customFormat="false" ht="15" hidden="false" customHeight="true" outlineLevel="0" collapsed="false">
      <c r="A20" s="20" t="s">
        <v>53</v>
      </c>
      <c r="B20" s="20"/>
      <c r="C20" s="20"/>
      <c r="D20" s="20"/>
    </row>
  </sheetData>
  <sheetProtection sheet="true" objects="true" scenarios="true" formatColumns="false" formatRows="false"/>
  <mergeCells count="7">
    <mergeCell ref="A1:D1"/>
    <mergeCell ref="A2:D2"/>
    <mergeCell ref="A4:B4"/>
    <mergeCell ref="C4:D4"/>
    <mergeCell ref="A14:D14"/>
    <mergeCell ref="A15:D18"/>
    <mergeCell ref="A20:D20"/>
  </mergeCells>
  <printOptions headings="false" gridLines="false" gridLinesSet="true" horizontalCentered="false" verticalCentered="false"/>
  <pageMargins left="0.75" right="0.75" top="1" bottom="1" header="0.511811023622047" footer="0.511811023622047"/>
  <pageSetup paperSize="1" scale="100" fitToWidth="1" fitToHeight="1" pageOrder="downThenOver" orientation="portrait" blackAndWhite="false" draft="false" cellComments="none" horizontalDpi="300" verticalDpi="300" copies="1"/>
  <headerFooter differentFirst="false" differentOddEven="false">
    <oddHeader/>
    <oddFooter/>
  </headerFooter>
  <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P66"/>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0" ySplit="4" topLeftCell="A5"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2" min="1" style="1" width="12"/>
    <col collapsed="false" customWidth="true" hidden="false" outlineLevel="0" max="3" min="3" style="1" width="20"/>
    <col collapsed="false" customWidth="true" hidden="false" outlineLevel="0" max="4" min="4" style="1" width="14"/>
    <col collapsed="false" customWidth="true" hidden="false" outlineLevel="0" max="5" min="5" style="1" width="11"/>
    <col collapsed="false" customWidth="true" hidden="false" outlineLevel="0" max="7" min="6" style="1" width="12"/>
    <col collapsed="false" customWidth="true" hidden="false" outlineLevel="0" max="9" min="8" style="1" width="11"/>
    <col collapsed="false" customWidth="true" hidden="false" outlineLevel="0" max="10" min="10" style="1" width="13"/>
    <col collapsed="false" customWidth="true" hidden="false" outlineLevel="0" max="11" min="11" style="1" width="10"/>
    <col collapsed="false" customWidth="true" hidden="false" outlineLevel="0" max="12" min="12" style="1" width="14"/>
    <col collapsed="false" customWidth="true" hidden="false" outlineLevel="0" max="13" min="13" style="1" width="30"/>
    <col collapsed="false" customWidth="true" hidden="false" outlineLevel="0" max="14" min="14" style="1" width="16"/>
    <col collapsed="false" customWidth="true" hidden="false" outlineLevel="0" max="16" min="15" style="1" width="24"/>
  </cols>
  <sheetData>
    <row r="1" customFormat="false" ht="25.5" hidden="false" customHeight="true" outlineLevel="0" collapsed="false">
      <c r="A1" s="2" t="s">
        <v>54</v>
      </c>
      <c r="B1" s="2"/>
      <c r="C1" s="2"/>
      <c r="D1" s="2"/>
      <c r="E1" s="2"/>
      <c r="F1" s="2"/>
      <c r="G1" s="2"/>
      <c r="H1" s="2"/>
      <c r="I1" s="2"/>
      <c r="J1" s="2"/>
      <c r="K1" s="2"/>
      <c r="L1" s="2"/>
      <c r="M1" s="2"/>
      <c r="N1" s="2"/>
      <c r="O1" s="2"/>
      <c r="P1" s="2"/>
    </row>
    <row r="2" customFormat="false" ht="15" hidden="false" customHeight="true" outlineLevel="0" collapsed="false">
      <c r="A2" s="3" t="s">
        <v>55</v>
      </c>
      <c r="B2" s="3"/>
      <c r="C2" s="3"/>
      <c r="D2" s="3"/>
      <c r="E2" s="3"/>
      <c r="F2" s="3"/>
      <c r="G2" s="3"/>
      <c r="H2" s="3"/>
      <c r="I2" s="3"/>
      <c r="J2" s="3"/>
      <c r="K2" s="3"/>
      <c r="L2" s="3"/>
      <c r="M2" s="3"/>
      <c r="N2" s="3"/>
      <c r="O2" s="3"/>
      <c r="P2" s="3"/>
    </row>
    <row r="3" customFormat="false" ht="6" hidden="false" customHeight="true" outlineLevel="0" collapsed="false"/>
    <row r="4" customFormat="false" ht="26.25" hidden="false" customHeight="true" outlineLevel="0" collapsed="false">
      <c r="A4" s="15" t="s">
        <v>56</v>
      </c>
      <c r="B4" s="15" t="s">
        <v>57</v>
      </c>
      <c r="C4" s="15" t="s">
        <v>58</v>
      </c>
      <c r="D4" s="15" t="s">
        <v>59</v>
      </c>
      <c r="E4" s="15" t="s">
        <v>60</v>
      </c>
      <c r="F4" s="15" t="s">
        <v>61</v>
      </c>
      <c r="G4" s="15" t="s">
        <v>62</v>
      </c>
      <c r="H4" s="15" t="s">
        <v>63</v>
      </c>
      <c r="I4" s="15" t="s">
        <v>64</v>
      </c>
      <c r="J4" s="15" t="s">
        <v>65</v>
      </c>
      <c r="K4" s="15" t="s">
        <v>66</v>
      </c>
      <c r="L4" s="15" t="s">
        <v>67</v>
      </c>
      <c r="M4" s="15" t="s">
        <v>68</v>
      </c>
      <c r="N4" s="15" t="s">
        <v>69</v>
      </c>
      <c r="O4" s="15" t="s">
        <v>70</v>
      </c>
      <c r="P4" s="15" t="s">
        <v>71</v>
      </c>
    </row>
    <row r="5" customFormat="false" ht="15" hidden="false" customHeight="true" outlineLevel="0" collapsed="false">
      <c r="A5" s="21" t="str">
        <f aca="false">IF(B5="","","TV-"&amp;TEXT(ROW()-4,"0000"))</f>
        <v>TV-0001</v>
      </c>
      <c r="B5" s="22" t="s">
        <v>72</v>
      </c>
      <c r="C5" s="18" t="s">
        <v>73</v>
      </c>
      <c r="D5" s="23" t="s">
        <v>74</v>
      </c>
      <c r="E5" s="17" t="n">
        <v>8</v>
      </c>
      <c r="F5" s="17" t="n">
        <v>9</v>
      </c>
      <c r="G5" s="17" t="n">
        <v>10</v>
      </c>
      <c r="H5" s="17" t="n">
        <v>8</v>
      </c>
      <c r="I5" s="17" t="n">
        <v>8</v>
      </c>
      <c r="J5" s="24" t="n">
        <f aca="false">IFERROR(AVERAGE(E5:I5),"")</f>
        <v>8.6</v>
      </c>
      <c r="K5" s="25" t="n">
        <v>9</v>
      </c>
      <c r="L5" s="26" t="str">
        <f aca="false">IF(K5="","",IF(K5&gt;=9,"Promoter",IF(K5&gt;=7,"Passief","Detractor")))</f>
        <v>Promoter</v>
      </c>
      <c r="M5" s="18" t="s">
        <v>75</v>
      </c>
      <c r="N5" s="27" t="s">
        <v>76</v>
      </c>
      <c r="O5" s="23" t="s">
        <v>77</v>
      </c>
      <c r="P5" s="18"/>
    </row>
    <row r="6" customFormat="false" ht="15" hidden="false" customHeight="true" outlineLevel="0" collapsed="false">
      <c r="A6" s="21" t="str">
        <f aca="false">IF(B6="","","TV-"&amp;TEXT(ROW()-4,"0000"))</f>
        <v>TV-0002</v>
      </c>
      <c r="B6" s="22" t="s">
        <v>78</v>
      </c>
      <c r="C6" s="18" t="s">
        <v>79</v>
      </c>
      <c r="D6" s="23" t="s">
        <v>80</v>
      </c>
      <c r="E6" s="17" t="n">
        <v>7</v>
      </c>
      <c r="F6" s="17" t="n">
        <v>5</v>
      </c>
      <c r="G6" s="17" t="n">
        <v>7</v>
      </c>
      <c r="H6" s="17" t="n">
        <v>5</v>
      </c>
      <c r="I6" s="17" t="n">
        <v>5</v>
      </c>
      <c r="J6" s="24" t="n">
        <f aca="false">IFERROR(AVERAGE(E6:I6),"")</f>
        <v>5.8</v>
      </c>
      <c r="K6" s="25" t="n">
        <v>4</v>
      </c>
      <c r="L6" s="26" t="str">
        <f aca="false">IF(K6="","",IF(K6&gt;=9,"Promoter",IF(K6&gt;=7,"Passief","Detractor")))</f>
        <v>Detractor</v>
      </c>
      <c r="M6" s="18"/>
      <c r="N6" s="27" t="s">
        <v>81</v>
      </c>
      <c r="O6" s="23" t="s">
        <v>82</v>
      </c>
      <c r="P6" s="18" t="s">
        <v>83</v>
      </c>
    </row>
    <row r="7" customFormat="false" ht="15" hidden="false" customHeight="true" outlineLevel="0" collapsed="false">
      <c r="A7" s="21" t="str">
        <f aca="false">IF(B7="","","TV-"&amp;TEXT(ROW()-4,"0000"))</f>
        <v>TV-0003</v>
      </c>
      <c r="B7" s="22" t="s">
        <v>84</v>
      </c>
      <c r="C7" s="18" t="s">
        <v>85</v>
      </c>
      <c r="D7" s="23" t="s">
        <v>86</v>
      </c>
      <c r="E7" s="17" t="n">
        <v>7</v>
      </c>
      <c r="F7" s="17" t="n">
        <v>7</v>
      </c>
      <c r="G7" s="17" t="n">
        <v>6</v>
      </c>
      <c r="H7" s="17" t="n">
        <v>6</v>
      </c>
      <c r="I7" s="17" t="n">
        <v>6</v>
      </c>
      <c r="J7" s="24" t="n">
        <f aca="false">IFERROR(AVERAGE(E7:I7),"")</f>
        <v>6.4</v>
      </c>
      <c r="K7" s="25" t="n">
        <v>7</v>
      </c>
      <c r="L7" s="26" t="str">
        <f aca="false">IF(K7="","",IF(K7&gt;=9,"Promoter",IF(K7&gt;=7,"Passief","Detractor")))</f>
        <v>Passief</v>
      </c>
      <c r="M7" s="18" t="s">
        <v>87</v>
      </c>
      <c r="N7" s="27" t="s">
        <v>81</v>
      </c>
      <c r="O7" s="23" t="s">
        <v>77</v>
      </c>
      <c r="P7" s="18"/>
    </row>
    <row r="8" customFormat="false" ht="15" hidden="false" customHeight="true" outlineLevel="0" collapsed="false">
      <c r="A8" s="21" t="str">
        <f aca="false">IF(B8="","","TV-"&amp;TEXT(ROW()-4,"0000"))</f>
        <v>TV-0004</v>
      </c>
      <c r="B8" s="22" t="s">
        <v>88</v>
      </c>
      <c r="C8" s="18" t="s">
        <v>89</v>
      </c>
      <c r="D8" s="23" t="s">
        <v>74</v>
      </c>
      <c r="E8" s="17" t="n">
        <v>8</v>
      </c>
      <c r="F8" s="17" t="n">
        <v>6</v>
      </c>
      <c r="G8" s="17" t="n">
        <v>6</v>
      </c>
      <c r="H8" s="17" t="n">
        <v>8</v>
      </c>
      <c r="I8" s="17" t="n">
        <v>8</v>
      </c>
      <c r="J8" s="24" t="n">
        <f aca="false">IFERROR(AVERAGE(E8:I8),"")</f>
        <v>7.2</v>
      </c>
      <c r="K8" s="25" t="n">
        <v>7</v>
      </c>
      <c r="L8" s="26" t="str">
        <f aca="false">IF(K8="","",IF(K8&gt;=9,"Promoter",IF(K8&gt;=7,"Passief","Detractor")))</f>
        <v>Passief</v>
      </c>
      <c r="M8" s="18" t="s">
        <v>90</v>
      </c>
      <c r="N8" s="27" t="s">
        <v>76</v>
      </c>
      <c r="O8" s="23" t="s">
        <v>77</v>
      </c>
      <c r="P8" s="18"/>
    </row>
    <row r="9" customFormat="false" ht="15" hidden="false" customHeight="true" outlineLevel="0" collapsed="false">
      <c r="A9" s="21" t="str">
        <f aca="false">IF(B9="","","TV-"&amp;TEXT(ROW()-4,"0000"))</f>
        <v>TV-0005</v>
      </c>
      <c r="B9" s="22" t="s">
        <v>91</v>
      </c>
      <c r="C9" s="18" t="s">
        <v>92</v>
      </c>
      <c r="D9" s="23" t="s">
        <v>74</v>
      </c>
      <c r="E9" s="17" t="n">
        <v>9</v>
      </c>
      <c r="F9" s="17" t="n">
        <v>9</v>
      </c>
      <c r="G9" s="17" t="n">
        <v>9</v>
      </c>
      <c r="H9" s="17" t="n">
        <v>10</v>
      </c>
      <c r="I9" s="17" t="n">
        <v>9</v>
      </c>
      <c r="J9" s="24" t="n">
        <f aca="false">IFERROR(AVERAGE(E9:I9),"")</f>
        <v>9.2</v>
      </c>
      <c r="K9" s="25" t="n">
        <v>10</v>
      </c>
      <c r="L9" s="26" t="str">
        <f aca="false">IF(K9="","",IF(K9&gt;=9,"Promoter",IF(K9&gt;=7,"Passief","Detractor")))</f>
        <v>Promoter</v>
      </c>
      <c r="M9" s="18"/>
      <c r="N9" s="27" t="s">
        <v>76</v>
      </c>
      <c r="O9" s="23" t="s">
        <v>77</v>
      </c>
      <c r="P9" s="18"/>
    </row>
    <row r="10" customFormat="false" ht="15" hidden="false" customHeight="true" outlineLevel="0" collapsed="false">
      <c r="A10" s="21" t="str">
        <f aca="false">IF(B10="","","TV-"&amp;TEXT(ROW()-4,"0000"))</f>
        <v>TV-0006</v>
      </c>
      <c r="B10" s="22" t="s">
        <v>93</v>
      </c>
      <c r="C10" s="18" t="s">
        <v>94</v>
      </c>
      <c r="D10" s="23" t="s">
        <v>80</v>
      </c>
      <c r="E10" s="17" t="n">
        <v>9</v>
      </c>
      <c r="F10" s="17" t="n">
        <v>10</v>
      </c>
      <c r="G10" s="17" t="n">
        <v>9</v>
      </c>
      <c r="H10" s="17" t="n">
        <v>10</v>
      </c>
      <c r="I10" s="17" t="n">
        <v>10</v>
      </c>
      <c r="J10" s="24" t="n">
        <f aca="false">IFERROR(AVERAGE(E10:I10),"")</f>
        <v>9.6</v>
      </c>
      <c r="K10" s="25" t="n">
        <v>9</v>
      </c>
      <c r="L10" s="26" t="str">
        <f aca="false">IF(K10="","",IF(K10&gt;=9,"Promoter",IF(K10&gt;=7,"Passief","Detractor")))</f>
        <v>Promoter</v>
      </c>
      <c r="M10" s="18" t="s">
        <v>95</v>
      </c>
      <c r="N10" s="27" t="s">
        <v>76</v>
      </c>
      <c r="O10" s="23" t="s">
        <v>77</v>
      </c>
      <c r="P10" s="18"/>
    </row>
    <row r="11" customFormat="false" ht="15" hidden="false" customHeight="true" outlineLevel="0" collapsed="false">
      <c r="A11" s="21" t="str">
        <f aca="false">IF(B11="","","TV-"&amp;TEXT(ROW()-4,"0000"))</f>
        <v>TV-0007</v>
      </c>
      <c r="B11" s="22" t="s">
        <v>96</v>
      </c>
      <c r="C11" s="18" t="s">
        <v>97</v>
      </c>
      <c r="D11" s="23" t="s">
        <v>74</v>
      </c>
      <c r="E11" s="17" t="n">
        <v>8</v>
      </c>
      <c r="F11" s="17" t="n">
        <v>8</v>
      </c>
      <c r="G11" s="17" t="n">
        <v>8</v>
      </c>
      <c r="H11" s="17" t="n">
        <v>6</v>
      </c>
      <c r="I11" s="17" t="n">
        <v>7</v>
      </c>
      <c r="J11" s="24" t="n">
        <f aca="false">IFERROR(AVERAGE(E11:I11),"")</f>
        <v>7.4</v>
      </c>
      <c r="K11" s="25" t="n">
        <v>5</v>
      </c>
      <c r="L11" s="26" t="str">
        <f aca="false">IF(K11="","",IF(K11&gt;=9,"Promoter",IF(K11&gt;=7,"Passief","Detractor")))</f>
        <v>Detractor</v>
      </c>
      <c r="M11" s="18" t="s">
        <v>98</v>
      </c>
      <c r="N11" s="27" t="s">
        <v>81</v>
      </c>
      <c r="O11" s="23" t="s">
        <v>99</v>
      </c>
      <c r="P11" s="18" t="s">
        <v>100</v>
      </c>
    </row>
    <row r="12" customFormat="false" ht="15" hidden="false" customHeight="true" outlineLevel="0" collapsed="false">
      <c r="A12" s="21" t="str">
        <f aca="false">IF(B12="","","TV-"&amp;TEXT(ROW()-4,"0000"))</f>
        <v>TV-0008</v>
      </c>
      <c r="B12" s="22" t="s">
        <v>101</v>
      </c>
      <c r="C12" s="18" t="s">
        <v>102</v>
      </c>
      <c r="D12" s="23" t="s">
        <v>86</v>
      </c>
      <c r="E12" s="17" t="n">
        <v>8</v>
      </c>
      <c r="F12" s="17" t="n">
        <v>8</v>
      </c>
      <c r="G12" s="17" t="n">
        <v>6</v>
      </c>
      <c r="H12" s="17" t="n">
        <v>8</v>
      </c>
      <c r="I12" s="17" t="n">
        <v>6</v>
      </c>
      <c r="J12" s="24" t="n">
        <f aca="false">IFERROR(AVERAGE(E12:I12),"")</f>
        <v>7.2</v>
      </c>
      <c r="K12" s="25" t="n">
        <v>7</v>
      </c>
      <c r="L12" s="26" t="str">
        <f aca="false">IF(K12="","",IF(K12&gt;=9,"Promoter",IF(K12&gt;=7,"Passief","Detractor")))</f>
        <v>Passief</v>
      </c>
      <c r="M12" s="18"/>
      <c r="N12" s="27" t="s">
        <v>76</v>
      </c>
      <c r="O12" s="23" t="s">
        <v>77</v>
      </c>
      <c r="P12" s="18"/>
    </row>
    <row r="13" customFormat="false" ht="15" hidden="false" customHeight="true" outlineLevel="0" collapsed="false">
      <c r="A13" s="21" t="str">
        <f aca="false">IF(B13="","","TV-"&amp;TEXT(ROW()-4,"0000"))</f>
        <v>TV-0009</v>
      </c>
      <c r="B13" s="22" t="s">
        <v>103</v>
      </c>
      <c r="C13" s="18"/>
      <c r="D13" s="23" t="s">
        <v>74</v>
      </c>
      <c r="E13" s="17" t="n">
        <v>10</v>
      </c>
      <c r="F13" s="17" t="n">
        <v>10</v>
      </c>
      <c r="G13" s="17" t="n">
        <v>10</v>
      </c>
      <c r="H13" s="17" t="n">
        <v>10</v>
      </c>
      <c r="I13" s="17" t="n">
        <v>10</v>
      </c>
      <c r="J13" s="24" t="n">
        <f aca="false">IFERROR(AVERAGE(E13:I13),"")</f>
        <v>10</v>
      </c>
      <c r="K13" s="25" t="n">
        <v>10</v>
      </c>
      <c r="L13" s="26" t="str">
        <f aca="false">IF(K13="","",IF(K13&gt;=9,"Promoter",IF(K13&gt;=7,"Passief","Detractor")))</f>
        <v>Promoter</v>
      </c>
      <c r="M13" s="18" t="s">
        <v>104</v>
      </c>
      <c r="N13" s="27" t="s">
        <v>76</v>
      </c>
      <c r="O13" s="23" t="s">
        <v>77</v>
      </c>
      <c r="P13" s="18"/>
    </row>
    <row r="14" customFormat="false" ht="15" hidden="false" customHeight="true" outlineLevel="0" collapsed="false">
      <c r="A14" s="21" t="str">
        <f aca="false">IF(B14="","","TV-"&amp;TEXT(ROW()-4,"0000"))</f>
        <v>TV-0010</v>
      </c>
      <c r="B14" s="22" t="s">
        <v>105</v>
      </c>
      <c r="C14" s="18" t="s">
        <v>106</v>
      </c>
      <c r="D14" s="23" t="s">
        <v>80</v>
      </c>
      <c r="E14" s="17" t="n">
        <v>9</v>
      </c>
      <c r="F14" s="17" t="n">
        <v>8</v>
      </c>
      <c r="G14" s="17" t="n">
        <v>8</v>
      </c>
      <c r="H14" s="17" t="n">
        <v>10</v>
      </c>
      <c r="I14" s="17" t="n">
        <v>8</v>
      </c>
      <c r="J14" s="24" t="n">
        <f aca="false">IFERROR(AVERAGE(E14:I14),"")</f>
        <v>8.6</v>
      </c>
      <c r="K14" s="25" t="n">
        <v>9</v>
      </c>
      <c r="L14" s="26" t="str">
        <f aca="false">IF(K14="","",IF(K14&gt;=9,"Promoter",IF(K14&gt;=7,"Passief","Detractor")))</f>
        <v>Promoter</v>
      </c>
      <c r="M14" s="18"/>
      <c r="N14" s="27" t="s">
        <v>107</v>
      </c>
      <c r="O14" s="23" t="s">
        <v>77</v>
      </c>
      <c r="P14" s="18"/>
    </row>
    <row r="15" customFormat="false" ht="15" hidden="false" customHeight="true" outlineLevel="0" collapsed="false">
      <c r="A15" s="21" t="str">
        <f aca="false">IF(B15="","","TV-"&amp;TEXT(ROW()-4,"0000"))</f>
        <v/>
      </c>
      <c r="B15" s="22"/>
      <c r="C15" s="18"/>
      <c r="D15" s="23"/>
      <c r="E15" s="17"/>
      <c r="F15" s="17"/>
      <c r="G15" s="17"/>
      <c r="H15" s="17"/>
      <c r="I15" s="17"/>
      <c r="J15" s="24" t="str">
        <f aca="false">IFERROR(AVERAGE(E15:I15),"")</f>
        <v/>
      </c>
      <c r="K15" s="25"/>
      <c r="L15" s="26" t="str">
        <f aca="false">IF(K15="","",IF(K15&gt;=9,"Promoter",IF(K15&gt;=7,"Passief","Detractor")))</f>
        <v/>
      </c>
      <c r="M15" s="18"/>
      <c r="N15" s="27"/>
      <c r="O15" s="23"/>
      <c r="P15" s="18"/>
    </row>
    <row r="16" customFormat="false" ht="15" hidden="false" customHeight="true" outlineLevel="0" collapsed="false">
      <c r="A16" s="21" t="str">
        <f aca="false">IF(B16="","","TV-"&amp;TEXT(ROW()-4,"0000"))</f>
        <v/>
      </c>
      <c r="B16" s="22"/>
      <c r="C16" s="18"/>
      <c r="D16" s="23"/>
      <c r="E16" s="17"/>
      <c r="F16" s="17"/>
      <c r="G16" s="17"/>
      <c r="H16" s="17"/>
      <c r="I16" s="17"/>
      <c r="J16" s="24" t="str">
        <f aca="false">IFERROR(AVERAGE(E16:I16),"")</f>
        <v/>
      </c>
      <c r="K16" s="25"/>
      <c r="L16" s="26" t="str">
        <f aca="false">IF(K16="","",IF(K16&gt;=9,"Promoter",IF(K16&gt;=7,"Passief","Detractor")))</f>
        <v/>
      </c>
      <c r="M16" s="18"/>
      <c r="N16" s="27"/>
      <c r="O16" s="23"/>
      <c r="P16" s="18"/>
    </row>
    <row r="17" customFormat="false" ht="15" hidden="false" customHeight="true" outlineLevel="0" collapsed="false">
      <c r="A17" s="21" t="str">
        <f aca="false">IF(B17="","","TV-"&amp;TEXT(ROW()-4,"0000"))</f>
        <v/>
      </c>
      <c r="B17" s="22"/>
      <c r="C17" s="18"/>
      <c r="D17" s="23"/>
      <c r="E17" s="17"/>
      <c r="F17" s="17"/>
      <c r="G17" s="17"/>
      <c r="H17" s="17"/>
      <c r="I17" s="17"/>
      <c r="J17" s="24" t="str">
        <f aca="false">IFERROR(AVERAGE(E17:I17),"")</f>
        <v/>
      </c>
      <c r="K17" s="25"/>
      <c r="L17" s="26" t="str">
        <f aca="false">IF(K17="","",IF(K17&gt;=9,"Promoter",IF(K17&gt;=7,"Passief","Detractor")))</f>
        <v/>
      </c>
      <c r="M17" s="18"/>
      <c r="N17" s="27"/>
      <c r="O17" s="23"/>
      <c r="P17" s="18"/>
    </row>
    <row r="18" customFormat="false" ht="15" hidden="false" customHeight="true" outlineLevel="0" collapsed="false">
      <c r="A18" s="21" t="str">
        <f aca="false">IF(B18="","","TV-"&amp;TEXT(ROW()-4,"0000"))</f>
        <v/>
      </c>
      <c r="B18" s="22"/>
      <c r="C18" s="18"/>
      <c r="D18" s="23"/>
      <c r="E18" s="17"/>
      <c r="F18" s="17"/>
      <c r="G18" s="17"/>
      <c r="H18" s="17"/>
      <c r="I18" s="17"/>
      <c r="J18" s="24" t="str">
        <f aca="false">IFERROR(AVERAGE(E18:I18),"")</f>
        <v/>
      </c>
      <c r="K18" s="25"/>
      <c r="L18" s="26" t="str">
        <f aca="false">IF(K18="","",IF(K18&gt;=9,"Promoter",IF(K18&gt;=7,"Passief","Detractor")))</f>
        <v/>
      </c>
      <c r="M18" s="18"/>
      <c r="N18" s="27"/>
      <c r="O18" s="23"/>
      <c r="P18" s="18"/>
    </row>
    <row r="19" customFormat="false" ht="15" hidden="false" customHeight="true" outlineLevel="0" collapsed="false">
      <c r="A19" s="21" t="str">
        <f aca="false">IF(B19="","","TV-"&amp;TEXT(ROW()-4,"0000"))</f>
        <v/>
      </c>
      <c r="B19" s="22"/>
      <c r="C19" s="18"/>
      <c r="D19" s="23"/>
      <c r="E19" s="17"/>
      <c r="F19" s="17"/>
      <c r="G19" s="17"/>
      <c r="H19" s="17"/>
      <c r="I19" s="17"/>
      <c r="J19" s="24" t="str">
        <f aca="false">IFERROR(AVERAGE(E19:I19),"")</f>
        <v/>
      </c>
      <c r="K19" s="25"/>
      <c r="L19" s="26" t="str">
        <f aca="false">IF(K19="","",IF(K19&gt;=9,"Promoter",IF(K19&gt;=7,"Passief","Detractor")))</f>
        <v/>
      </c>
      <c r="M19" s="18"/>
      <c r="N19" s="27"/>
      <c r="O19" s="23"/>
      <c r="P19" s="18"/>
    </row>
    <row r="20" customFormat="false" ht="15" hidden="false" customHeight="true" outlineLevel="0" collapsed="false">
      <c r="A20" s="21" t="str">
        <f aca="false">IF(B20="","","TV-"&amp;TEXT(ROW()-4,"0000"))</f>
        <v/>
      </c>
      <c r="B20" s="22"/>
      <c r="C20" s="18"/>
      <c r="D20" s="23"/>
      <c r="E20" s="17"/>
      <c r="F20" s="17"/>
      <c r="G20" s="17"/>
      <c r="H20" s="17"/>
      <c r="I20" s="17"/>
      <c r="J20" s="24" t="str">
        <f aca="false">IFERROR(AVERAGE(E20:I20),"")</f>
        <v/>
      </c>
      <c r="K20" s="25"/>
      <c r="L20" s="26" t="str">
        <f aca="false">IF(K20="","",IF(K20&gt;=9,"Promoter",IF(K20&gt;=7,"Passief","Detractor")))</f>
        <v/>
      </c>
      <c r="M20" s="18"/>
      <c r="N20" s="27"/>
      <c r="O20" s="23"/>
      <c r="P20" s="18"/>
    </row>
    <row r="21" customFormat="false" ht="15" hidden="false" customHeight="true" outlineLevel="0" collapsed="false">
      <c r="A21" s="21" t="str">
        <f aca="false">IF(B21="","","TV-"&amp;TEXT(ROW()-4,"0000"))</f>
        <v/>
      </c>
      <c r="B21" s="22"/>
      <c r="C21" s="18"/>
      <c r="D21" s="23"/>
      <c r="E21" s="17"/>
      <c r="F21" s="17"/>
      <c r="G21" s="17"/>
      <c r="H21" s="17"/>
      <c r="I21" s="17"/>
      <c r="J21" s="24" t="str">
        <f aca="false">IFERROR(AVERAGE(E21:I21),"")</f>
        <v/>
      </c>
      <c r="K21" s="25"/>
      <c r="L21" s="26" t="str">
        <f aca="false">IF(K21="","",IF(K21&gt;=9,"Promoter",IF(K21&gt;=7,"Passief","Detractor")))</f>
        <v/>
      </c>
      <c r="M21" s="18"/>
      <c r="N21" s="27"/>
      <c r="O21" s="23"/>
      <c r="P21" s="18"/>
    </row>
    <row r="22" customFormat="false" ht="15" hidden="false" customHeight="true" outlineLevel="0" collapsed="false">
      <c r="A22" s="21" t="str">
        <f aca="false">IF(B22="","","TV-"&amp;TEXT(ROW()-4,"0000"))</f>
        <v/>
      </c>
      <c r="B22" s="22"/>
      <c r="C22" s="18"/>
      <c r="D22" s="23"/>
      <c r="E22" s="17"/>
      <c r="F22" s="17"/>
      <c r="G22" s="17"/>
      <c r="H22" s="17"/>
      <c r="I22" s="17"/>
      <c r="J22" s="24" t="str">
        <f aca="false">IFERROR(AVERAGE(E22:I22),"")</f>
        <v/>
      </c>
      <c r="K22" s="25"/>
      <c r="L22" s="26" t="str">
        <f aca="false">IF(K22="","",IF(K22&gt;=9,"Promoter",IF(K22&gt;=7,"Passief","Detractor")))</f>
        <v/>
      </c>
      <c r="M22" s="18"/>
      <c r="N22" s="27"/>
      <c r="O22" s="23"/>
      <c r="P22" s="18"/>
    </row>
    <row r="23" customFormat="false" ht="15" hidden="false" customHeight="true" outlineLevel="0" collapsed="false">
      <c r="A23" s="21" t="str">
        <f aca="false">IF(B23="","","TV-"&amp;TEXT(ROW()-4,"0000"))</f>
        <v/>
      </c>
      <c r="B23" s="22"/>
      <c r="C23" s="18"/>
      <c r="D23" s="23"/>
      <c r="E23" s="17"/>
      <c r="F23" s="17"/>
      <c r="G23" s="17"/>
      <c r="H23" s="17"/>
      <c r="I23" s="17"/>
      <c r="J23" s="24" t="str">
        <f aca="false">IFERROR(AVERAGE(E23:I23),"")</f>
        <v/>
      </c>
      <c r="K23" s="25"/>
      <c r="L23" s="26" t="str">
        <f aca="false">IF(K23="","",IF(K23&gt;=9,"Promoter",IF(K23&gt;=7,"Passief","Detractor")))</f>
        <v/>
      </c>
      <c r="M23" s="18"/>
      <c r="N23" s="27"/>
      <c r="O23" s="23"/>
      <c r="P23" s="18"/>
    </row>
    <row r="24" customFormat="false" ht="15" hidden="false" customHeight="true" outlineLevel="0" collapsed="false">
      <c r="A24" s="21" t="str">
        <f aca="false">IF(B24="","","TV-"&amp;TEXT(ROW()-4,"0000"))</f>
        <v/>
      </c>
      <c r="B24" s="22"/>
      <c r="C24" s="18"/>
      <c r="D24" s="23"/>
      <c r="E24" s="17"/>
      <c r="F24" s="17"/>
      <c r="G24" s="17"/>
      <c r="H24" s="17"/>
      <c r="I24" s="17"/>
      <c r="J24" s="24" t="str">
        <f aca="false">IFERROR(AVERAGE(E24:I24),"")</f>
        <v/>
      </c>
      <c r="K24" s="25"/>
      <c r="L24" s="26" t="str">
        <f aca="false">IF(K24="","",IF(K24&gt;=9,"Promoter",IF(K24&gt;=7,"Passief","Detractor")))</f>
        <v/>
      </c>
      <c r="M24" s="18"/>
      <c r="N24" s="27"/>
      <c r="O24" s="23"/>
      <c r="P24" s="18"/>
    </row>
    <row r="25" customFormat="false" ht="15" hidden="false" customHeight="true" outlineLevel="0" collapsed="false">
      <c r="A25" s="21" t="str">
        <f aca="false">IF(B25="","","TV-"&amp;TEXT(ROW()-4,"0000"))</f>
        <v/>
      </c>
      <c r="B25" s="22"/>
      <c r="C25" s="18"/>
      <c r="D25" s="23"/>
      <c r="E25" s="17"/>
      <c r="F25" s="17"/>
      <c r="G25" s="17"/>
      <c r="H25" s="17"/>
      <c r="I25" s="17"/>
      <c r="J25" s="24" t="str">
        <f aca="false">IFERROR(AVERAGE(E25:I25),"")</f>
        <v/>
      </c>
      <c r="K25" s="25"/>
      <c r="L25" s="26" t="str">
        <f aca="false">IF(K25="","",IF(K25&gt;=9,"Promoter",IF(K25&gt;=7,"Passief","Detractor")))</f>
        <v/>
      </c>
      <c r="M25" s="18"/>
      <c r="N25" s="27"/>
      <c r="O25" s="23"/>
      <c r="P25" s="18"/>
    </row>
    <row r="26" customFormat="false" ht="15" hidden="false" customHeight="true" outlineLevel="0" collapsed="false">
      <c r="A26" s="21" t="str">
        <f aca="false">IF(B26="","","TV-"&amp;TEXT(ROW()-4,"0000"))</f>
        <v/>
      </c>
      <c r="B26" s="22"/>
      <c r="C26" s="18"/>
      <c r="D26" s="23"/>
      <c r="E26" s="17"/>
      <c r="F26" s="17"/>
      <c r="G26" s="17"/>
      <c r="H26" s="17"/>
      <c r="I26" s="17"/>
      <c r="J26" s="24" t="str">
        <f aca="false">IFERROR(AVERAGE(E26:I26),"")</f>
        <v/>
      </c>
      <c r="K26" s="25"/>
      <c r="L26" s="26" t="str">
        <f aca="false">IF(K26="","",IF(K26&gt;=9,"Promoter",IF(K26&gt;=7,"Passief","Detractor")))</f>
        <v/>
      </c>
      <c r="M26" s="18"/>
      <c r="N26" s="27"/>
      <c r="O26" s="23"/>
      <c r="P26" s="18"/>
    </row>
    <row r="27" customFormat="false" ht="15" hidden="false" customHeight="true" outlineLevel="0" collapsed="false">
      <c r="A27" s="21" t="str">
        <f aca="false">IF(B27="","","TV-"&amp;TEXT(ROW()-4,"0000"))</f>
        <v/>
      </c>
      <c r="B27" s="22"/>
      <c r="C27" s="18"/>
      <c r="D27" s="23"/>
      <c r="E27" s="17"/>
      <c r="F27" s="17"/>
      <c r="G27" s="17"/>
      <c r="H27" s="17"/>
      <c r="I27" s="17"/>
      <c r="J27" s="24" t="str">
        <f aca="false">IFERROR(AVERAGE(E27:I27),"")</f>
        <v/>
      </c>
      <c r="K27" s="25"/>
      <c r="L27" s="26" t="str">
        <f aca="false">IF(K27="","",IF(K27&gt;=9,"Promoter",IF(K27&gt;=7,"Passief","Detractor")))</f>
        <v/>
      </c>
      <c r="M27" s="18"/>
      <c r="N27" s="27"/>
      <c r="O27" s="23"/>
      <c r="P27" s="18"/>
    </row>
    <row r="28" customFormat="false" ht="15" hidden="false" customHeight="true" outlineLevel="0" collapsed="false">
      <c r="A28" s="21" t="str">
        <f aca="false">IF(B28="","","TV-"&amp;TEXT(ROW()-4,"0000"))</f>
        <v/>
      </c>
      <c r="B28" s="22"/>
      <c r="C28" s="18"/>
      <c r="D28" s="23"/>
      <c r="E28" s="17"/>
      <c r="F28" s="17"/>
      <c r="G28" s="17"/>
      <c r="H28" s="17"/>
      <c r="I28" s="17"/>
      <c r="J28" s="24" t="str">
        <f aca="false">IFERROR(AVERAGE(E28:I28),"")</f>
        <v/>
      </c>
      <c r="K28" s="25"/>
      <c r="L28" s="26" t="str">
        <f aca="false">IF(K28="","",IF(K28&gt;=9,"Promoter",IF(K28&gt;=7,"Passief","Detractor")))</f>
        <v/>
      </c>
      <c r="M28" s="18"/>
      <c r="N28" s="27"/>
      <c r="O28" s="23"/>
      <c r="P28" s="18"/>
    </row>
    <row r="29" customFormat="false" ht="15" hidden="false" customHeight="true" outlineLevel="0" collapsed="false">
      <c r="A29" s="21" t="str">
        <f aca="false">IF(B29="","","TV-"&amp;TEXT(ROW()-4,"0000"))</f>
        <v/>
      </c>
      <c r="B29" s="22"/>
      <c r="C29" s="18"/>
      <c r="D29" s="23"/>
      <c r="E29" s="17"/>
      <c r="F29" s="17"/>
      <c r="G29" s="17"/>
      <c r="H29" s="17"/>
      <c r="I29" s="17"/>
      <c r="J29" s="24" t="str">
        <f aca="false">IFERROR(AVERAGE(E29:I29),"")</f>
        <v/>
      </c>
      <c r="K29" s="25"/>
      <c r="L29" s="26" t="str">
        <f aca="false">IF(K29="","",IF(K29&gt;=9,"Promoter",IF(K29&gt;=7,"Passief","Detractor")))</f>
        <v/>
      </c>
      <c r="M29" s="18"/>
      <c r="N29" s="27"/>
      <c r="O29" s="23"/>
      <c r="P29" s="18"/>
    </row>
    <row r="30" customFormat="false" ht="15" hidden="false" customHeight="true" outlineLevel="0" collapsed="false">
      <c r="A30" s="21" t="str">
        <f aca="false">IF(B30="","","TV-"&amp;TEXT(ROW()-4,"0000"))</f>
        <v/>
      </c>
      <c r="B30" s="22"/>
      <c r="C30" s="18"/>
      <c r="D30" s="23"/>
      <c r="E30" s="17"/>
      <c r="F30" s="17"/>
      <c r="G30" s="17"/>
      <c r="H30" s="17"/>
      <c r="I30" s="17"/>
      <c r="J30" s="24" t="str">
        <f aca="false">IFERROR(AVERAGE(E30:I30),"")</f>
        <v/>
      </c>
      <c r="K30" s="25"/>
      <c r="L30" s="26" t="str">
        <f aca="false">IF(K30="","",IF(K30&gt;=9,"Promoter",IF(K30&gt;=7,"Passief","Detractor")))</f>
        <v/>
      </c>
      <c r="M30" s="18"/>
      <c r="N30" s="27"/>
      <c r="O30" s="23"/>
      <c r="P30" s="18"/>
    </row>
    <row r="31" customFormat="false" ht="15" hidden="false" customHeight="true" outlineLevel="0" collapsed="false">
      <c r="A31" s="21" t="str">
        <f aca="false">IF(B31="","","TV-"&amp;TEXT(ROW()-4,"0000"))</f>
        <v/>
      </c>
      <c r="B31" s="22"/>
      <c r="C31" s="18"/>
      <c r="D31" s="23"/>
      <c r="E31" s="17"/>
      <c r="F31" s="17"/>
      <c r="G31" s="17"/>
      <c r="H31" s="17"/>
      <c r="I31" s="17"/>
      <c r="J31" s="24" t="str">
        <f aca="false">IFERROR(AVERAGE(E31:I31),"")</f>
        <v/>
      </c>
      <c r="K31" s="25"/>
      <c r="L31" s="26" t="str">
        <f aca="false">IF(K31="","",IF(K31&gt;=9,"Promoter",IF(K31&gt;=7,"Passief","Detractor")))</f>
        <v/>
      </c>
      <c r="M31" s="18"/>
      <c r="N31" s="27"/>
      <c r="O31" s="23"/>
      <c r="P31" s="18"/>
    </row>
    <row r="32" customFormat="false" ht="15" hidden="false" customHeight="true" outlineLevel="0" collapsed="false">
      <c r="A32" s="21" t="str">
        <f aca="false">IF(B32="","","TV-"&amp;TEXT(ROW()-4,"0000"))</f>
        <v/>
      </c>
      <c r="B32" s="22"/>
      <c r="C32" s="18"/>
      <c r="D32" s="23"/>
      <c r="E32" s="17"/>
      <c r="F32" s="17"/>
      <c r="G32" s="17"/>
      <c r="H32" s="17"/>
      <c r="I32" s="17"/>
      <c r="J32" s="24" t="str">
        <f aca="false">IFERROR(AVERAGE(E32:I32),"")</f>
        <v/>
      </c>
      <c r="K32" s="25"/>
      <c r="L32" s="26" t="str">
        <f aca="false">IF(K32="","",IF(K32&gt;=9,"Promoter",IF(K32&gt;=7,"Passief","Detractor")))</f>
        <v/>
      </c>
      <c r="M32" s="18"/>
      <c r="N32" s="27"/>
      <c r="O32" s="23"/>
      <c r="P32" s="18"/>
    </row>
    <row r="33" customFormat="false" ht="15" hidden="false" customHeight="true" outlineLevel="0" collapsed="false">
      <c r="A33" s="21" t="str">
        <f aca="false">IF(B33="","","TV-"&amp;TEXT(ROW()-4,"0000"))</f>
        <v/>
      </c>
      <c r="B33" s="22"/>
      <c r="C33" s="18"/>
      <c r="D33" s="23"/>
      <c r="E33" s="17"/>
      <c r="F33" s="17"/>
      <c r="G33" s="17"/>
      <c r="H33" s="17"/>
      <c r="I33" s="17"/>
      <c r="J33" s="24" t="str">
        <f aca="false">IFERROR(AVERAGE(E33:I33),"")</f>
        <v/>
      </c>
      <c r="K33" s="25"/>
      <c r="L33" s="26" t="str">
        <f aca="false">IF(K33="","",IF(K33&gt;=9,"Promoter",IF(K33&gt;=7,"Passief","Detractor")))</f>
        <v/>
      </c>
      <c r="M33" s="18"/>
      <c r="N33" s="27"/>
      <c r="O33" s="23"/>
      <c r="P33" s="18"/>
    </row>
    <row r="34" customFormat="false" ht="15" hidden="false" customHeight="true" outlineLevel="0" collapsed="false">
      <c r="A34" s="21" t="str">
        <f aca="false">IF(B34="","","TV-"&amp;TEXT(ROW()-4,"0000"))</f>
        <v/>
      </c>
      <c r="B34" s="22"/>
      <c r="C34" s="18"/>
      <c r="D34" s="23"/>
      <c r="E34" s="17"/>
      <c r="F34" s="17"/>
      <c r="G34" s="17"/>
      <c r="H34" s="17"/>
      <c r="I34" s="17"/>
      <c r="J34" s="24" t="str">
        <f aca="false">IFERROR(AVERAGE(E34:I34),"")</f>
        <v/>
      </c>
      <c r="K34" s="25"/>
      <c r="L34" s="26" t="str">
        <f aca="false">IF(K34="","",IF(K34&gt;=9,"Promoter",IF(K34&gt;=7,"Passief","Detractor")))</f>
        <v/>
      </c>
      <c r="M34" s="18"/>
      <c r="N34" s="27"/>
      <c r="O34" s="23"/>
      <c r="P34" s="18"/>
    </row>
    <row r="35" customFormat="false" ht="15" hidden="false" customHeight="true" outlineLevel="0" collapsed="false">
      <c r="A35" s="21" t="str">
        <f aca="false">IF(B35="","","TV-"&amp;TEXT(ROW()-4,"0000"))</f>
        <v/>
      </c>
      <c r="B35" s="22"/>
      <c r="C35" s="18"/>
      <c r="D35" s="23"/>
      <c r="E35" s="17"/>
      <c r="F35" s="17"/>
      <c r="G35" s="17"/>
      <c r="H35" s="17"/>
      <c r="I35" s="17"/>
      <c r="J35" s="24" t="str">
        <f aca="false">IFERROR(AVERAGE(E35:I35),"")</f>
        <v/>
      </c>
      <c r="K35" s="25"/>
      <c r="L35" s="26" t="str">
        <f aca="false">IF(K35="","",IF(K35&gt;=9,"Promoter",IF(K35&gt;=7,"Passief","Detractor")))</f>
        <v/>
      </c>
      <c r="M35" s="18"/>
      <c r="N35" s="27"/>
      <c r="O35" s="23"/>
      <c r="P35" s="18"/>
    </row>
    <row r="36" customFormat="false" ht="15" hidden="false" customHeight="true" outlineLevel="0" collapsed="false">
      <c r="A36" s="21" t="str">
        <f aca="false">IF(B36="","","TV-"&amp;TEXT(ROW()-4,"0000"))</f>
        <v/>
      </c>
      <c r="B36" s="22"/>
      <c r="C36" s="18"/>
      <c r="D36" s="23"/>
      <c r="E36" s="17"/>
      <c r="F36" s="17"/>
      <c r="G36" s="17"/>
      <c r="H36" s="17"/>
      <c r="I36" s="17"/>
      <c r="J36" s="24" t="str">
        <f aca="false">IFERROR(AVERAGE(E36:I36),"")</f>
        <v/>
      </c>
      <c r="K36" s="25"/>
      <c r="L36" s="26" t="str">
        <f aca="false">IF(K36="","",IF(K36&gt;=9,"Promoter",IF(K36&gt;=7,"Passief","Detractor")))</f>
        <v/>
      </c>
      <c r="M36" s="18"/>
      <c r="N36" s="27"/>
      <c r="O36" s="23"/>
      <c r="P36" s="18"/>
    </row>
    <row r="37" customFormat="false" ht="15" hidden="false" customHeight="true" outlineLevel="0" collapsed="false">
      <c r="A37" s="21" t="str">
        <f aca="false">IF(B37="","","TV-"&amp;TEXT(ROW()-4,"0000"))</f>
        <v/>
      </c>
      <c r="B37" s="22"/>
      <c r="C37" s="18"/>
      <c r="D37" s="23"/>
      <c r="E37" s="17"/>
      <c r="F37" s="17"/>
      <c r="G37" s="17"/>
      <c r="H37" s="17"/>
      <c r="I37" s="17"/>
      <c r="J37" s="24" t="str">
        <f aca="false">IFERROR(AVERAGE(E37:I37),"")</f>
        <v/>
      </c>
      <c r="K37" s="25"/>
      <c r="L37" s="26" t="str">
        <f aca="false">IF(K37="","",IF(K37&gt;=9,"Promoter",IF(K37&gt;=7,"Passief","Detractor")))</f>
        <v/>
      </c>
      <c r="M37" s="18"/>
      <c r="N37" s="27"/>
      <c r="O37" s="23"/>
      <c r="P37" s="18"/>
    </row>
    <row r="38" customFormat="false" ht="15" hidden="false" customHeight="true" outlineLevel="0" collapsed="false">
      <c r="A38" s="21" t="str">
        <f aca="false">IF(B38="","","TV-"&amp;TEXT(ROW()-4,"0000"))</f>
        <v/>
      </c>
      <c r="B38" s="22"/>
      <c r="C38" s="18"/>
      <c r="D38" s="23"/>
      <c r="E38" s="17"/>
      <c r="F38" s="17"/>
      <c r="G38" s="17"/>
      <c r="H38" s="17"/>
      <c r="I38" s="17"/>
      <c r="J38" s="24" t="str">
        <f aca="false">IFERROR(AVERAGE(E38:I38),"")</f>
        <v/>
      </c>
      <c r="K38" s="25"/>
      <c r="L38" s="26" t="str">
        <f aca="false">IF(K38="","",IF(K38&gt;=9,"Promoter",IF(K38&gt;=7,"Passief","Detractor")))</f>
        <v/>
      </c>
      <c r="M38" s="18"/>
      <c r="N38" s="27"/>
      <c r="O38" s="23"/>
      <c r="P38" s="18"/>
    </row>
    <row r="39" customFormat="false" ht="15" hidden="false" customHeight="true" outlineLevel="0" collapsed="false">
      <c r="A39" s="21" t="str">
        <f aca="false">IF(B39="","","TV-"&amp;TEXT(ROW()-4,"0000"))</f>
        <v/>
      </c>
      <c r="B39" s="22"/>
      <c r="C39" s="18"/>
      <c r="D39" s="23"/>
      <c r="E39" s="17"/>
      <c r="F39" s="17"/>
      <c r="G39" s="17"/>
      <c r="H39" s="17"/>
      <c r="I39" s="17"/>
      <c r="J39" s="24" t="str">
        <f aca="false">IFERROR(AVERAGE(E39:I39),"")</f>
        <v/>
      </c>
      <c r="K39" s="25"/>
      <c r="L39" s="26" t="str">
        <f aca="false">IF(K39="","",IF(K39&gt;=9,"Promoter",IF(K39&gt;=7,"Passief","Detractor")))</f>
        <v/>
      </c>
      <c r="M39" s="18"/>
      <c r="N39" s="27"/>
      <c r="O39" s="23"/>
      <c r="P39" s="18"/>
    </row>
    <row r="40" customFormat="false" ht="15" hidden="false" customHeight="true" outlineLevel="0" collapsed="false">
      <c r="A40" s="21" t="str">
        <f aca="false">IF(B40="","","TV-"&amp;TEXT(ROW()-4,"0000"))</f>
        <v/>
      </c>
      <c r="B40" s="22"/>
      <c r="C40" s="18"/>
      <c r="D40" s="23"/>
      <c r="E40" s="17"/>
      <c r="F40" s="17"/>
      <c r="G40" s="17"/>
      <c r="H40" s="17"/>
      <c r="I40" s="17"/>
      <c r="J40" s="24" t="str">
        <f aca="false">IFERROR(AVERAGE(E40:I40),"")</f>
        <v/>
      </c>
      <c r="K40" s="25"/>
      <c r="L40" s="26" t="str">
        <f aca="false">IF(K40="","",IF(K40&gt;=9,"Promoter",IF(K40&gt;=7,"Passief","Detractor")))</f>
        <v/>
      </c>
      <c r="M40" s="18"/>
      <c r="N40" s="27"/>
      <c r="O40" s="23"/>
      <c r="P40" s="18"/>
    </row>
    <row r="41" customFormat="false" ht="15" hidden="false" customHeight="true" outlineLevel="0" collapsed="false">
      <c r="A41" s="21" t="str">
        <f aca="false">IF(B41="","","TV-"&amp;TEXT(ROW()-4,"0000"))</f>
        <v/>
      </c>
      <c r="B41" s="22"/>
      <c r="C41" s="18"/>
      <c r="D41" s="23"/>
      <c r="E41" s="17"/>
      <c r="F41" s="17"/>
      <c r="G41" s="17"/>
      <c r="H41" s="17"/>
      <c r="I41" s="17"/>
      <c r="J41" s="24" t="str">
        <f aca="false">IFERROR(AVERAGE(E41:I41),"")</f>
        <v/>
      </c>
      <c r="K41" s="25"/>
      <c r="L41" s="26" t="str">
        <f aca="false">IF(K41="","",IF(K41&gt;=9,"Promoter",IF(K41&gt;=7,"Passief","Detractor")))</f>
        <v/>
      </c>
      <c r="M41" s="18"/>
      <c r="N41" s="27"/>
      <c r="O41" s="23"/>
      <c r="P41" s="18"/>
    </row>
    <row r="42" customFormat="false" ht="15" hidden="false" customHeight="true" outlineLevel="0" collapsed="false">
      <c r="A42" s="21" t="str">
        <f aca="false">IF(B42="","","TV-"&amp;TEXT(ROW()-4,"0000"))</f>
        <v/>
      </c>
      <c r="B42" s="22"/>
      <c r="C42" s="18"/>
      <c r="D42" s="23"/>
      <c r="E42" s="17"/>
      <c r="F42" s="17"/>
      <c r="G42" s="17"/>
      <c r="H42" s="17"/>
      <c r="I42" s="17"/>
      <c r="J42" s="24" t="str">
        <f aca="false">IFERROR(AVERAGE(E42:I42),"")</f>
        <v/>
      </c>
      <c r="K42" s="25"/>
      <c r="L42" s="26" t="str">
        <f aca="false">IF(K42="","",IF(K42&gt;=9,"Promoter",IF(K42&gt;=7,"Passief","Detractor")))</f>
        <v/>
      </c>
      <c r="M42" s="18"/>
      <c r="N42" s="27"/>
      <c r="O42" s="23"/>
      <c r="P42" s="18"/>
    </row>
    <row r="43" customFormat="false" ht="15" hidden="false" customHeight="true" outlineLevel="0" collapsed="false">
      <c r="A43" s="21" t="str">
        <f aca="false">IF(B43="","","TV-"&amp;TEXT(ROW()-4,"0000"))</f>
        <v/>
      </c>
      <c r="B43" s="22"/>
      <c r="C43" s="18"/>
      <c r="D43" s="23"/>
      <c r="E43" s="17"/>
      <c r="F43" s="17"/>
      <c r="G43" s="17"/>
      <c r="H43" s="17"/>
      <c r="I43" s="17"/>
      <c r="J43" s="24" t="str">
        <f aca="false">IFERROR(AVERAGE(E43:I43),"")</f>
        <v/>
      </c>
      <c r="K43" s="25"/>
      <c r="L43" s="26" t="str">
        <f aca="false">IF(K43="","",IF(K43&gt;=9,"Promoter",IF(K43&gt;=7,"Passief","Detractor")))</f>
        <v/>
      </c>
      <c r="M43" s="18"/>
      <c r="N43" s="27"/>
      <c r="O43" s="23"/>
      <c r="P43" s="18"/>
    </row>
    <row r="44" customFormat="false" ht="15" hidden="false" customHeight="true" outlineLevel="0" collapsed="false">
      <c r="A44" s="21" t="str">
        <f aca="false">IF(B44="","","TV-"&amp;TEXT(ROW()-4,"0000"))</f>
        <v/>
      </c>
      <c r="B44" s="22"/>
      <c r="C44" s="18"/>
      <c r="D44" s="23"/>
      <c r="E44" s="17"/>
      <c r="F44" s="17"/>
      <c r="G44" s="17"/>
      <c r="H44" s="17"/>
      <c r="I44" s="17"/>
      <c r="J44" s="24" t="str">
        <f aca="false">IFERROR(AVERAGE(E44:I44),"")</f>
        <v/>
      </c>
      <c r="K44" s="25"/>
      <c r="L44" s="26" t="str">
        <f aca="false">IF(K44="","",IF(K44&gt;=9,"Promoter",IF(K44&gt;=7,"Passief","Detractor")))</f>
        <v/>
      </c>
      <c r="M44" s="18"/>
      <c r="N44" s="27"/>
      <c r="O44" s="23"/>
      <c r="P44" s="18"/>
    </row>
    <row r="45" customFormat="false" ht="15" hidden="false" customHeight="true" outlineLevel="0" collapsed="false">
      <c r="A45" s="21" t="str">
        <f aca="false">IF(B45="","","TV-"&amp;TEXT(ROW()-4,"0000"))</f>
        <v/>
      </c>
      <c r="B45" s="22"/>
      <c r="C45" s="18"/>
      <c r="D45" s="23"/>
      <c r="E45" s="17"/>
      <c r="F45" s="17"/>
      <c r="G45" s="17"/>
      <c r="H45" s="17"/>
      <c r="I45" s="17"/>
      <c r="J45" s="24" t="str">
        <f aca="false">IFERROR(AVERAGE(E45:I45),"")</f>
        <v/>
      </c>
      <c r="K45" s="25"/>
      <c r="L45" s="26" t="str">
        <f aca="false">IF(K45="","",IF(K45&gt;=9,"Promoter",IF(K45&gt;=7,"Passief","Detractor")))</f>
        <v/>
      </c>
      <c r="M45" s="18"/>
      <c r="N45" s="27"/>
      <c r="O45" s="23"/>
      <c r="P45" s="18"/>
    </row>
    <row r="46" customFormat="false" ht="15" hidden="false" customHeight="true" outlineLevel="0" collapsed="false">
      <c r="A46" s="21" t="str">
        <f aca="false">IF(B46="","","TV-"&amp;TEXT(ROW()-4,"0000"))</f>
        <v/>
      </c>
      <c r="B46" s="22"/>
      <c r="C46" s="18"/>
      <c r="D46" s="23"/>
      <c r="E46" s="17"/>
      <c r="F46" s="17"/>
      <c r="G46" s="17"/>
      <c r="H46" s="17"/>
      <c r="I46" s="17"/>
      <c r="J46" s="24" t="str">
        <f aca="false">IFERROR(AVERAGE(E46:I46),"")</f>
        <v/>
      </c>
      <c r="K46" s="25"/>
      <c r="L46" s="26" t="str">
        <f aca="false">IF(K46="","",IF(K46&gt;=9,"Promoter",IF(K46&gt;=7,"Passief","Detractor")))</f>
        <v/>
      </c>
      <c r="M46" s="18"/>
      <c r="N46" s="27"/>
      <c r="O46" s="23"/>
      <c r="P46" s="18"/>
    </row>
    <row r="47" customFormat="false" ht="15" hidden="false" customHeight="true" outlineLevel="0" collapsed="false">
      <c r="A47" s="21" t="str">
        <f aca="false">IF(B47="","","TV-"&amp;TEXT(ROW()-4,"0000"))</f>
        <v/>
      </c>
      <c r="B47" s="22"/>
      <c r="C47" s="18"/>
      <c r="D47" s="23"/>
      <c r="E47" s="17"/>
      <c r="F47" s="17"/>
      <c r="G47" s="17"/>
      <c r="H47" s="17"/>
      <c r="I47" s="17"/>
      <c r="J47" s="24" t="str">
        <f aca="false">IFERROR(AVERAGE(E47:I47),"")</f>
        <v/>
      </c>
      <c r="K47" s="25"/>
      <c r="L47" s="26" t="str">
        <f aca="false">IF(K47="","",IF(K47&gt;=9,"Promoter",IF(K47&gt;=7,"Passief","Detractor")))</f>
        <v/>
      </c>
      <c r="M47" s="18"/>
      <c r="N47" s="27"/>
      <c r="O47" s="23"/>
      <c r="P47" s="18"/>
    </row>
    <row r="48" customFormat="false" ht="15" hidden="false" customHeight="true" outlineLevel="0" collapsed="false">
      <c r="A48" s="21" t="str">
        <f aca="false">IF(B48="","","TV-"&amp;TEXT(ROW()-4,"0000"))</f>
        <v/>
      </c>
      <c r="B48" s="22"/>
      <c r="C48" s="18"/>
      <c r="D48" s="23"/>
      <c r="E48" s="17"/>
      <c r="F48" s="17"/>
      <c r="G48" s="17"/>
      <c r="H48" s="17"/>
      <c r="I48" s="17"/>
      <c r="J48" s="24" t="str">
        <f aca="false">IFERROR(AVERAGE(E48:I48),"")</f>
        <v/>
      </c>
      <c r="K48" s="25"/>
      <c r="L48" s="26" t="str">
        <f aca="false">IF(K48="","",IF(K48&gt;=9,"Promoter",IF(K48&gt;=7,"Passief","Detractor")))</f>
        <v/>
      </c>
      <c r="M48" s="18"/>
      <c r="N48" s="27"/>
      <c r="O48" s="23"/>
      <c r="P48" s="18"/>
    </row>
    <row r="49" customFormat="false" ht="15" hidden="false" customHeight="true" outlineLevel="0" collapsed="false">
      <c r="A49" s="21" t="str">
        <f aca="false">IF(B49="","","TV-"&amp;TEXT(ROW()-4,"0000"))</f>
        <v/>
      </c>
      <c r="B49" s="22"/>
      <c r="C49" s="18"/>
      <c r="D49" s="23"/>
      <c r="E49" s="17"/>
      <c r="F49" s="17"/>
      <c r="G49" s="17"/>
      <c r="H49" s="17"/>
      <c r="I49" s="17"/>
      <c r="J49" s="24" t="str">
        <f aca="false">IFERROR(AVERAGE(E49:I49),"")</f>
        <v/>
      </c>
      <c r="K49" s="25"/>
      <c r="L49" s="26" t="str">
        <f aca="false">IF(K49="","",IF(K49&gt;=9,"Promoter",IF(K49&gt;=7,"Passief","Detractor")))</f>
        <v/>
      </c>
      <c r="M49" s="18"/>
      <c r="N49" s="27"/>
      <c r="O49" s="23"/>
      <c r="P49" s="18"/>
    </row>
    <row r="50" customFormat="false" ht="15" hidden="false" customHeight="true" outlineLevel="0" collapsed="false">
      <c r="A50" s="21" t="str">
        <f aca="false">IF(B50="","","TV-"&amp;TEXT(ROW()-4,"0000"))</f>
        <v/>
      </c>
      <c r="B50" s="22"/>
      <c r="C50" s="18"/>
      <c r="D50" s="23"/>
      <c r="E50" s="17"/>
      <c r="F50" s="17"/>
      <c r="G50" s="17"/>
      <c r="H50" s="17"/>
      <c r="I50" s="17"/>
      <c r="J50" s="24" t="str">
        <f aca="false">IFERROR(AVERAGE(E50:I50),"")</f>
        <v/>
      </c>
      <c r="K50" s="25"/>
      <c r="L50" s="26" t="str">
        <f aca="false">IF(K50="","",IF(K50&gt;=9,"Promoter",IF(K50&gt;=7,"Passief","Detractor")))</f>
        <v/>
      </c>
      <c r="M50" s="18"/>
      <c r="N50" s="27"/>
      <c r="O50" s="23"/>
      <c r="P50" s="18"/>
    </row>
    <row r="51" customFormat="false" ht="15" hidden="false" customHeight="true" outlineLevel="0" collapsed="false">
      <c r="A51" s="21" t="str">
        <f aca="false">IF(B51="","","TV-"&amp;TEXT(ROW()-4,"0000"))</f>
        <v/>
      </c>
      <c r="B51" s="22"/>
      <c r="C51" s="18"/>
      <c r="D51" s="23"/>
      <c r="E51" s="17"/>
      <c r="F51" s="17"/>
      <c r="G51" s="17"/>
      <c r="H51" s="17"/>
      <c r="I51" s="17"/>
      <c r="J51" s="24" t="str">
        <f aca="false">IFERROR(AVERAGE(E51:I51),"")</f>
        <v/>
      </c>
      <c r="K51" s="25"/>
      <c r="L51" s="26" t="str">
        <f aca="false">IF(K51="","",IF(K51&gt;=9,"Promoter",IF(K51&gt;=7,"Passief","Detractor")))</f>
        <v/>
      </c>
      <c r="M51" s="18"/>
      <c r="N51" s="27"/>
      <c r="O51" s="23"/>
      <c r="P51" s="18"/>
    </row>
    <row r="52" customFormat="false" ht="15" hidden="false" customHeight="true" outlineLevel="0" collapsed="false">
      <c r="A52" s="21" t="str">
        <f aca="false">IF(B52="","","TV-"&amp;TEXT(ROW()-4,"0000"))</f>
        <v/>
      </c>
      <c r="B52" s="22"/>
      <c r="C52" s="18"/>
      <c r="D52" s="23"/>
      <c r="E52" s="17"/>
      <c r="F52" s="17"/>
      <c r="G52" s="17"/>
      <c r="H52" s="17"/>
      <c r="I52" s="17"/>
      <c r="J52" s="24" t="str">
        <f aca="false">IFERROR(AVERAGE(E52:I52),"")</f>
        <v/>
      </c>
      <c r="K52" s="25"/>
      <c r="L52" s="26" t="str">
        <f aca="false">IF(K52="","",IF(K52&gt;=9,"Promoter",IF(K52&gt;=7,"Passief","Detractor")))</f>
        <v/>
      </c>
      <c r="M52" s="18"/>
      <c r="N52" s="27"/>
      <c r="O52" s="23"/>
      <c r="P52" s="18"/>
    </row>
    <row r="53" customFormat="false" ht="15" hidden="false" customHeight="true" outlineLevel="0" collapsed="false">
      <c r="A53" s="21" t="str">
        <f aca="false">IF(B53="","","TV-"&amp;TEXT(ROW()-4,"0000"))</f>
        <v/>
      </c>
      <c r="B53" s="22"/>
      <c r="C53" s="18"/>
      <c r="D53" s="23"/>
      <c r="E53" s="17"/>
      <c r="F53" s="17"/>
      <c r="G53" s="17"/>
      <c r="H53" s="17"/>
      <c r="I53" s="17"/>
      <c r="J53" s="24" t="str">
        <f aca="false">IFERROR(AVERAGE(E53:I53),"")</f>
        <v/>
      </c>
      <c r="K53" s="25"/>
      <c r="L53" s="26" t="str">
        <f aca="false">IF(K53="","",IF(K53&gt;=9,"Promoter",IF(K53&gt;=7,"Passief","Detractor")))</f>
        <v/>
      </c>
      <c r="M53" s="18"/>
      <c r="N53" s="27"/>
      <c r="O53" s="23"/>
      <c r="P53" s="18"/>
    </row>
    <row r="54" customFormat="false" ht="15" hidden="false" customHeight="true" outlineLevel="0" collapsed="false">
      <c r="A54" s="21" t="str">
        <f aca="false">IF(B54="","","TV-"&amp;TEXT(ROW()-4,"0000"))</f>
        <v/>
      </c>
      <c r="B54" s="22"/>
      <c r="C54" s="18"/>
      <c r="D54" s="23"/>
      <c r="E54" s="17"/>
      <c r="F54" s="17"/>
      <c r="G54" s="17"/>
      <c r="H54" s="17"/>
      <c r="I54" s="17"/>
      <c r="J54" s="24" t="str">
        <f aca="false">IFERROR(AVERAGE(E54:I54),"")</f>
        <v/>
      </c>
      <c r="K54" s="25"/>
      <c r="L54" s="26" t="str">
        <f aca="false">IF(K54="","",IF(K54&gt;=9,"Promoter",IF(K54&gt;=7,"Passief","Detractor")))</f>
        <v/>
      </c>
      <c r="M54" s="18"/>
      <c r="N54" s="27"/>
      <c r="O54" s="23"/>
      <c r="P54" s="18"/>
    </row>
    <row r="55" customFormat="false" ht="15" hidden="false" customHeight="true" outlineLevel="0" collapsed="false">
      <c r="A55" s="21" t="str">
        <f aca="false">IF(B55="","","TV-"&amp;TEXT(ROW()-4,"0000"))</f>
        <v/>
      </c>
      <c r="B55" s="22"/>
      <c r="C55" s="18"/>
      <c r="D55" s="23"/>
      <c r="E55" s="17"/>
      <c r="F55" s="17"/>
      <c r="G55" s="17"/>
      <c r="H55" s="17"/>
      <c r="I55" s="17"/>
      <c r="J55" s="24" t="str">
        <f aca="false">IFERROR(AVERAGE(E55:I55),"")</f>
        <v/>
      </c>
      <c r="K55" s="25"/>
      <c r="L55" s="26" t="str">
        <f aca="false">IF(K55="","",IF(K55&gt;=9,"Promoter",IF(K55&gt;=7,"Passief","Detractor")))</f>
        <v/>
      </c>
      <c r="M55" s="18"/>
      <c r="N55" s="27"/>
      <c r="O55" s="23"/>
      <c r="P55" s="18"/>
    </row>
    <row r="56" customFormat="false" ht="15" hidden="false" customHeight="true" outlineLevel="0" collapsed="false">
      <c r="A56" s="21" t="str">
        <f aca="false">IF(B56="","","TV-"&amp;TEXT(ROW()-4,"0000"))</f>
        <v/>
      </c>
      <c r="B56" s="22"/>
      <c r="C56" s="18"/>
      <c r="D56" s="23"/>
      <c r="E56" s="17"/>
      <c r="F56" s="17"/>
      <c r="G56" s="17"/>
      <c r="H56" s="17"/>
      <c r="I56" s="17"/>
      <c r="J56" s="24" t="str">
        <f aca="false">IFERROR(AVERAGE(E56:I56),"")</f>
        <v/>
      </c>
      <c r="K56" s="25"/>
      <c r="L56" s="26" t="str">
        <f aca="false">IF(K56="","",IF(K56&gt;=9,"Promoter",IF(K56&gt;=7,"Passief","Detractor")))</f>
        <v/>
      </c>
      <c r="M56" s="18"/>
      <c r="N56" s="27"/>
      <c r="O56" s="23"/>
      <c r="P56" s="18"/>
    </row>
    <row r="57" customFormat="false" ht="15" hidden="false" customHeight="true" outlineLevel="0" collapsed="false">
      <c r="A57" s="21" t="str">
        <f aca="false">IF(B57="","","TV-"&amp;TEXT(ROW()-4,"0000"))</f>
        <v/>
      </c>
      <c r="B57" s="22"/>
      <c r="C57" s="18"/>
      <c r="D57" s="23"/>
      <c r="E57" s="17"/>
      <c r="F57" s="17"/>
      <c r="G57" s="17"/>
      <c r="H57" s="17"/>
      <c r="I57" s="17"/>
      <c r="J57" s="24" t="str">
        <f aca="false">IFERROR(AVERAGE(E57:I57),"")</f>
        <v/>
      </c>
      <c r="K57" s="25"/>
      <c r="L57" s="26" t="str">
        <f aca="false">IF(K57="","",IF(K57&gt;=9,"Promoter",IF(K57&gt;=7,"Passief","Detractor")))</f>
        <v/>
      </c>
      <c r="M57" s="18"/>
      <c r="N57" s="27"/>
      <c r="O57" s="23"/>
      <c r="P57" s="18"/>
    </row>
    <row r="58" customFormat="false" ht="15" hidden="false" customHeight="true" outlineLevel="0" collapsed="false">
      <c r="A58" s="21" t="str">
        <f aca="false">IF(B58="","","TV-"&amp;TEXT(ROW()-4,"0000"))</f>
        <v/>
      </c>
      <c r="B58" s="22"/>
      <c r="C58" s="18"/>
      <c r="D58" s="23"/>
      <c r="E58" s="17"/>
      <c r="F58" s="17"/>
      <c r="G58" s="17"/>
      <c r="H58" s="17"/>
      <c r="I58" s="17"/>
      <c r="J58" s="24" t="str">
        <f aca="false">IFERROR(AVERAGE(E58:I58),"")</f>
        <v/>
      </c>
      <c r="K58" s="25"/>
      <c r="L58" s="26" t="str">
        <f aca="false">IF(K58="","",IF(K58&gt;=9,"Promoter",IF(K58&gt;=7,"Passief","Detractor")))</f>
        <v/>
      </c>
      <c r="M58" s="18"/>
      <c r="N58" s="27"/>
      <c r="O58" s="23"/>
      <c r="P58" s="18"/>
    </row>
    <row r="59" customFormat="false" ht="15" hidden="false" customHeight="true" outlineLevel="0" collapsed="false">
      <c r="A59" s="21" t="str">
        <f aca="false">IF(B59="","","TV-"&amp;TEXT(ROW()-4,"0000"))</f>
        <v/>
      </c>
      <c r="B59" s="22"/>
      <c r="C59" s="18"/>
      <c r="D59" s="23"/>
      <c r="E59" s="17"/>
      <c r="F59" s="17"/>
      <c r="G59" s="17"/>
      <c r="H59" s="17"/>
      <c r="I59" s="17"/>
      <c r="J59" s="24" t="str">
        <f aca="false">IFERROR(AVERAGE(E59:I59),"")</f>
        <v/>
      </c>
      <c r="K59" s="25"/>
      <c r="L59" s="26" t="str">
        <f aca="false">IF(K59="","",IF(K59&gt;=9,"Promoter",IF(K59&gt;=7,"Passief","Detractor")))</f>
        <v/>
      </c>
      <c r="M59" s="18"/>
      <c r="N59" s="27"/>
      <c r="O59" s="23"/>
      <c r="P59" s="18"/>
    </row>
    <row r="60" customFormat="false" ht="15" hidden="false" customHeight="true" outlineLevel="0" collapsed="false">
      <c r="A60" s="21" t="str">
        <f aca="false">IF(B60="","","TV-"&amp;TEXT(ROW()-4,"0000"))</f>
        <v/>
      </c>
      <c r="B60" s="22"/>
      <c r="C60" s="18"/>
      <c r="D60" s="23"/>
      <c r="E60" s="17"/>
      <c r="F60" s="17"/>
      <c r="G60" s="17"/>
      <c r="H60" s="17"/>
      <c r="I60" s="17"/>
      <c r="J60" s="24" t="str">
        <f aca="false">IFERROR(AVERAGE(E60:I60),"")</f>
        <v/>
      </c>
      <c r="K60" s="25"/>
      <c r="L60" s="26" t="str">
        <f aca="false">IF(K60="","",IF(K60&gt;=9,"Promoter",IF(K60&gt;=7,"Passief","Detractor")))</f>
        <v/>
      </c>
      <c r="M60" s="18"/>
      <c r="N60" s="27"/>
      <c r="O60" s="23"/>
      <c r="P60" s="18"/>
    </row>
    <row r="61" customFormat="false" ht="15" hidden="false" customHeight="true" outlineLevel="0" collapsed="false">
      <c r="A61" s="21" t="str">
        <f aca="false">IF(B61="","","TV-"&amp;TEXT(ROW()-4,"0000"))</f>
        <v/>
      </c>
      <c r="B61" s="22"/>
      <c r="C61" s="18"/>
      <c r="D61" s="23"/>
      <c r="E61" s="17"/>
      <c r="F61" s="17"/>
      <c r="G61" s="17"/>
      <c r="H61" s="17"/>
      <c r="I61" s="17"/>
      <c r="J61" s="24" t="str">
        <f aca="false">IFERROR(AVERAGE(E61:I61),"")</f>
        <v/>
      </c>
      <c r="K61" s="25"/>
      <c r="L61" s="26" t="str">
        <f aca="false">IF(K61="","",IF(K61&gt;=9,"Promoter",IF(K61&gt;=7,"Passief","Detractor")))</f>
        <v/>
      </c>
      <c r="M61" s="18"/>
      <c r="N61" s="27"/>
      <c r="O61" s="23"/>
      <c r="P61" s="18"/>
    </row>
    <row r="62" customFormat="false" ht="15" hidden="false" customHeight="true" outlineLevel="0" collapsed="false">
      <c r="A62" s="21" t="str">
        <f aca="false">IF(B62="","","TV-"&amp;TEXT(ROW()-4,"0000"))</f>
        <v/>
      </c>
      <c r="B62" s="22"/>
      <c r="C62" s="18"/>
      <c r="D62" s="23"/>
      <c r="E62" s="17"/>
      <c r="F62" s="17"/>
      <c r="G62" s="17"/>
      <c r="H62" s="17"/>
      <c r="I62" s="17"/>
      <c r="J62" s="24" t="str">
        <f aca="false">IFERROR(AVERAGE(E62:I62),"")</f>
        <v/>
      </c>
      <c r="K62" s="25"/>
      <c r="L62" s="26" t="str">
        <f aca="false">IF(K62="","",IF(K62&gt;=9,"Promoter",IF(K62&gt;=7,"Passief","Detractor")))</f>
        <v/>
      </c>
      <c r="M62" s="18"/>
      <c r="N62" s="27"/>
      <c r="O62" s="23"/>
      <c r="P62" s="18"/>
    </row>
    <row r="63" customFormat="false" ht="15" hidden="false" customHeight="true" outlineLevel="0" collapsed="false">
      <c r="A63" s="21" t="str">
        <f aca="false">IF(B63="","","TV-"&amp;TEXT(ROW()-4,"0000"))</f>
        <v/>
      </c>
      <c r="B63" s="22"/>
      <c r="C63" s="18"/>
      <c r="D63" s="23"/>
      <c r="E63" s="17"/>
      <c r="F63" s="17"/>
      <c r="G63" s="17"/>
      <c r="H63" s="17"/>
      <c r="I63" s="17"/>
      <c r="J63" s="24" t="str">
        <f aca="false">IFERROR(AVERAGE(E63:I63),"")</f>
        <v/>
      </c>
      <c r="K63" s="25"/>
      <c r="L63" s="26" t="str">
        <f aca="false">IF(K63="","",IF(K63&gt;=9,"Promoter",IF(K63&gt;=7,"Passief","Detractor")))</f>
        <v/>
      </c>
      <c r="M63" s="18"/>
      <c r="N63" s="27"/>
      <c r="O63" s="23"/>
      <c r="P63" s="18"/>
    </row>
    <row r="64" customFormat="false" ht="15" hidden="false" customHeight="true" outlineLevel="0" collapsed="false">
      <c r="A64" s="21" t="str">
        <f aca="false">IF(B64="","","TV-"&amp;TEXT(ROW()-4,"0000"))</f>
        <v/>
      </c>
      <c r="B64" s="22"/>
      <c r="C64" s="18"/>
      <c r="D64" s="23"/>
      <c r="E64" s="17"/>
      <c r="F64" s="17"/>
      <c r="G64" s="17"/>
      <c r="H64" s="17"/>
      <c r="I64" s="17"/>
      <c r="J64" s="24" t="str">
        <f aca="false">IFERROR(AVERAGE(E64:I64),"")</f>
        <v/>
      </c>
      <c r="K64" s="25"/>
      <c r="L64" s="26" t="str">
        <f aca="false">IF(K64="","",IF(K64&gt;=9,"Promoter",IF(K64&gt;=7,"Passief","Detractor")))</f>
        <v/>
      </c>
      <c r="M64" s="18"/>
      <c r="N64" s="27"/>
      <c r="O64" s="23"/>
      <c r="P64" s="18"/>
    </row>
    <row r="66" customFormat="false" ht="15" hidden="false" customHeight="true" outlineLevel="0" collapsed="false">
      <c r="A66" s="28" t="s">
        <v>108</v>
      </c>
      <c r="B66" s="28"/>
      <c r="C66" s="28"/>
      <c r="D66" s="28"/>
      <c r="E66" s="28"/>
      <c r="F66" s="28"/>
      <c r="G66" s="28"/>
      <c r="H66" s="28"/>
      <c r="I66" s="28"/>
      <c r="J66" s="28"/>
      <c r="K66" s="28"/>
      <c r="L66" s="28"/>
      <c r="M66" s="28"/>
      <c r="N66" s="28"/>
      <c r="O66" s="28"/>
      <c r="P66" s="28"/>
    </row>
  </sheetData>
  <sheetProtection sheet="true" objects="true" scenarios="true" formatColumns="false" formatRows="false"/>
  <mergeCells count="3">
    <mergeCell ref="A1:P1"/>
    <mergeCell ref="A2:P2"/>
    <mergeCell ref="A66:P66"/>
  </mergeCells>
  <conditionalFormatting sqref="K5:K64">
    <cfRule type="cellIs" priority="2" operator="lessThanOrEqual" aboveAverage="0" equalAverage="0" bottom="0" percent="0" rank="0" text="" dxfId="0">
      <formula>6</formula>
    </cfRule>
    <cfRule type="cellIs" priority="3" operator="between" aboveAverage="0" equalAverage="0" bottom="0" percent="0" rank="0" text="" dxfId="1">
      <formula>7</formula>
      <formula>8</formula>
    </cfRule>
    <cfRule type="cellIs" priority="4" operator="greaterThanOrEqual" aboveAverage="0" equalAverage="0" bottom="0" percent="0" rank="0" text="" dxfId="2">
      <formula>9</formula>
    </cfRule>
  </conditionalFormatting>
  <conditionalFormatting sqref="J5:J64">
    <cfRule type="cellIs" priority="5" operator="lessThanOrEqual" aboveAverage="0" equalAverage="0" bottom="0" percent="0" rank="0" text="" dxfId="0">
      <formula>5</formula>
    </cfRule>
  </conditionalFormatting>
  <dataValidations count="5">
    <dataValidation allowBlank="true" errorStyle="stop" operator="between" showDropDown="false" showErrorMessage="false" showInputMessage="false" sqref="D5:D64" type="list">
      <formula1>"Papier,Digitaal,Mondeling"</formula1>
      <formula2>0</formula2>
    </dataValidation>
    <dataValidation allowBlank="true" errorStyle="stop" operator="between" showDropDown="false" showErrorMessage="false" showInputMessage="false" sqref="N5:N64" type="list">
      <formula1>"Nieuw,In behandeling,Wacht op informatie,Afgehandeld"</formula1>
      <formula2>0</formula2>
    </dataValidation>
    <dataValidation allowBlank="true" errorStyle="stop" operator="between" showDropDown="false" showErrorMessage="false" showInputMessage="false" sqref="O5:O64" type="list">
      <formula1>"Geen,Klacht,Signaal,Verbeteridee,Compliment"</formula1>
      <formula2>0</formula2>
    </dataValidation>
    <dataValidation allowBlank="true" error="Vul een geheel getal in van 1 t/m 10." errorStyle="stop" errorTitle="Ongeldige score" operator="between" showDropDown="false" showErrorMessage="true" showInputMessage="false" sqref="E5:I64" type="whole">
      <formula1>1</formula1>
      <formula2>10</formula2>
    </dataValidation>
    <dataValidation allowBlank="true" error="Vul een geheel getal in van 0 t/m 10." errorStyle="stop" errorTitle="Ongeldige NPS-score" operator="between" showDropDown="false" showErrorMessage="true" showInputMessage="false" sqref="K5:K64" type="whole">
      <formula1>0</formula1>
      <formula2>10</formula2>
    </dataValidation>
  </dataValidation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F100"/>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26"/>
    <col collapsed="false" customWidth="true" hidden="false" outlineLevel="0" max="6" min="2" style="1" width="16"/>
  </cols>
  <sheetData>
    <row r="1" customFormat="false" ht="25.5" hidden="false" customHeight="true" outlineLevel="0" collapsed="false">
      <c r="A1" s="2" t="s">
        <v>109</v>
      </c>
      <c r="B1" s="2"/>
      <c r="C1" s="2"/>
      <c r="D1" s="2"/>
      <c r="E1" s="2"/>
      <c r="F1" s="2"/>
    </row>
    <row r="2" customFormat="false" ht="15" hidden="false" customHeight="true" outlineLevel="0" collapsed="false">
      <c r="A2" s="3" t="s">
        <v>110</v>
      </c>
      <c r="B2" s="3"/>
      <c r="C2" s="3"/>
      <c r="D2" s="3"/>
      <c r="E2" s="3"/>
      <c r="F2" s="3"/>
    </row>
    <row r="3" customFormat="false" ht="6" hidden="false" customHeight="true" outlineLevel="0" collapsed="false"/>
    <row r="4" customFormat="false" ht="15" hidden="false" customHeight="true" outlineLevel="0" collapsed="false">
      <c r="A4" s="29" t="s">
        <v>111</v>
      </c>
      <c r="B4" s="30" t="n">
        <f aca="true">TODAY()</f>
        <v>46296</v>
      </c>
    </row>
    <row r="6" customFormat="false" ht="57.75" hidden="false" customHeight="true" outlineLevel="0" collapsed="false">
      <c r="A6" s="31" t="s">
        <v>112</v>
      </c>
      <c r="B6" s="31" t="s">
        <v>113</v>
      </c>
      <c r="C6" s="31" t="s">
        <v>114</v>
      </c>
      <c r="D6" s="31" t="s">
        <v>115</v>
      </c>
      <c r="E6" s="31" t="s">
        <v>116</v>
      </c>
      <c r="F6" s="31" t="s">
        <v>117</v>
      </c>
    </row>
    <row r="7" customFormat="false" ht="30" hidden="false" customHeight="true" outlineLevel="0" collapsed="false">
      <c r="A7" s="32" t="n">
        <f aca="false">COUNTIF(Responsen!B5:B64,"&lt;&gt;")</f>
        <v>10</v>
      </c>
      <c r="B7" s="32" t="n">
        <f aca="false">IFERROR(ROUND((COUNTIF(Responsen!L5:L64,"Promoter")-COUNTIF(Responsen!L5:L64,"Detractor"))/COUNT(Responsen!K5:K64)*100,0),"")</f>
        <v>30</v>
      </c>
      <c r="C7" s="33" t="n">
        <f aca="false">IFERROR(AVERAGE(Responsen!J5:J64),"")</f>
        <v>8</v>
      </c>
      <c r="D7" s="32" t="n">
        <f aca="false">COUNTIFS(Responsen!J5:J64,"&lt;=5",Responsen!N5:N64,"&lt;&gt;Afgehandeld")+COUNTIFS(Responsen!L5:L64,"Detractor",Responsen!N5:N64,"&lt;&gt;Afgehandeld")-COUNTIFS(Responsen!J5:J64,"&lt;=5",Responsen!L5:L64,"Detractor",Responsen!N5:N64,"&lt;&gt;Afgehandeld")</f>
        <v>2</v>
      </c>
      <c r="E7" s="34" t="n">
        <f aca="false">IFERROR(COUNTIF(Responsen!N5:N64,"Afgehandeld")/COUNTIF(Responsen!B5:B64,"&lt;&gt;"),"")</f>
        <v>0.6</v>
      </c>
      <c r="F7" s="32" t="n">
        <f aca="false">COUNTIFS(Responsen!B5:B64,"&lt;&gt;",Responsen!K5:K64,"")</f>
        <v>0</v>
      </c>
    </row>
    <row r="10" customFormat="false" ht="15" hidden="false" customHeight="true" outlineLevel="0" collapsed="false">
      <c r="A10" s="10" t="s">
        <v>118</v>
      </c>
      <c r="B10" s="10"/>
      <c r="C10" s="10"/>
      <c r="D10" s="10"/>
      <c r="E10" s="10"/>
      <c r="F10" s="10"/>
    </row>
    <row r="11" customFormat="false" ht="15" hidden="false" customHeight="true" outlineLevel="0" collapsed="false">
      <c r="A11" s="15" t="s">
        <v>60</v>
      </c>
      <c r="B11" s="15" t="s">
        <v>61</v>
      </c>
      <c r="C11" s="15" t="s">
        <v>62</v>
      </c>
      <c r="D11" s="15" t="s">
        <v>63</v>
      </c>
      <c r="E11" s="15" t="s">
        <v>64</v>
      </c>
    </row>
    <row r="12" customFormat="false" ht="24" hidden="false" customHeight="true" outlineLevel="0" collapsed="false">
      <c r="A12" s="35" t="n">
        <f aca="false">IFERROR(AVERAGE(Responsen!E5:E64),"")</f>
        <v>8.3</v>
      </c>
      <c r="B12" s="35" t="n">
        <f aca="false">IFERROR(AVERAGE(Responsen!F5:F64),"")</f>
        <v>8</v>
      </c>
      <c r="C12" s="35" t="n">
        <f aca="false">IFERROR(AVERAGE(Responsen!G5:G64),"")</f>
        <v>7.9</v>
      </c>
      <c r="D12" s="35" t="n">
        <f aca="false">IFERROR(AVERAGE(Responsen!H5:H64),"")</f>
        <v>8.1</v>
      </c>
      <c r="E12" s="35" t="n">
        <f aca="false">IFERROR(AVERAGE(Responsen!I5:I64),"")</f>
        <v>7.7</v>
      </c>
    </row>
    <row r="33" customFormat="false" ht="15" hidden="false" customHeight="true" outlineLevel="0" collapsed="false">
      <c r="A33" s="10" t="s">
        <v>119</v>
      </c>
      <c r="B33" s="10"/>
      <c r="C33" s="10"/>
      <c r="D33" s="10"/>
      <c r="E33" s="10"/>
      <c r="F33" s="10"/>
    </row>
    <row r="35" customFormat="false" ht="15" hidden="false" customHeight="true" outlineLevel="0" collapsed="false">
      <c r="A35" s="36" t="s">
        <v>120</v>
      </c>
      <c r="B35" s="36"/>
      <c r="C35" s="36"/>
      <c r="D35" s="36"/>
      <c r="E35" s="36"/>
      <c r="F35" s="36"/>
    </row>
    <row r="36" customFormat="false" ht="15" hidden="false" customHeight="true" outlineLevel="0" collapsed="false">
      <c r="A36" s="15" t="s">
        <v>121</v>
      </c>
      <c r="B36" s="15" t="s">
        <v>122</v>
      </c>
    </row>
    <row r="37" customFormat="false" ht="15" hidden="false" customHeight="true" outlineLevel="0" collapsed="false">
      <c r="A37" s="37" t="s">
        <v>123</v>
      </c>
      <c r="B37" s="38" t="n">
        <f aca="false">COUNTIF(Responsen!L5:L64,"Promoter")</f>
        <v>5</v>
      </c>
    </row>
    <row r="38" customFormat="false" ht="15" hidden="false" customHeight="true" outlineLevel="0" collapsed="false">
      <c r="A38" s="37" t="s">
        <v>124</v>
      </c>
      <c r="B38" s="38" t="n">
        <f aca="false">COUNTIF(Responsen!L5:L64,"Passief")</f>
        <v>3</v>
      </c>
    </row>
    <row r="39" customFormat="false" ht="15" hidden="false" customHeight="true" outlineLevel="0" collapsed="false">
      <c r="A39" s="37" t="s">
        <v>125</v>
      </c>
      <c r="B39" s="38" t="n">
        <f aca="false">COUNTIF(Responsen!L5:L64,"Detractor")</f>
        <v>2</v>
      </c>
    </row>
    <row r="55" customFormat="false" ht="15" hidden="false" customHeight="true" outlineLevel="0" collapsed="false">
      <c r="A55" s="36" t="s">
        <v>126</v>
      </c>
      <c r="B55" s="36"/>
      <c r="C55" s="36"/>
      <c r="D55" s="36"/>
      <c r="E55" s="36"/>
      <c r="F55" s="36"/>
    </row>
    <row r="56" customFormat="false" ht="15" hidden="false" customHeight="true" outlineLevel="0" collapsed="false">
      <c r="A56" s="15" t="s">
        <v>121</v>
      </c>
      <c r="B56" s="15" t="s">
        <v>122</v>
      </c>
    </row>
    <row r="57" customFormat="false" ht="15" hidden="false" customHeight="true" outlineLevel="0" collapsed="false">
      <c r="A57" s="37" t="s">
        <v>107</v>
      </c>
      <c r="B57" s="38" t="n">
        <f aca="false">COUNTIF(Responsen!N5:N64,"Nieuw")</f>
        <v>1</v>
      </c>
    </row>
    <row r="58" customFormat="false" ht="15" hidden="false" customHeight="true" outlineLevel="0" collapsed="false">
      <c r="A58" s="37" t="s">
        <v>81</v>
      </c>
      <c r="B58" s="38" t="n">
        <f aca="false">COUNTIF(Responsen!N5:N64,"In behandeling")</f>
        <v>3</v>
      </c>
    </row>
    <row r="59" customFormat="false" ht="15" hidden="false" customHeight="true" outlineLevel="0" collapsed="false">
      <c r="A59" s="37" t="s">
        <v>127</v>
      </c>
      <c r="B59" s="38" t="n">
        <f aca="false">COUNTIF(Responsen!N5:N64,"Wacht op informatie")</f>
        <v>0</v>
      </c>
    </row>
    <row r="60" customFormat="false" ht="15" hidden="false" customHeight="false" outlineLevel="0" collapsed="false">
      <c r="A60" s="37" t="s">
        <v>76</v>
      </c>
      <c r="B60" s="38" t="n">
        <f aca="false">COUNTIF(Responsen!N5:N64,"Afgehandeld")</f>
        <v>6</v>
      </c>
    </row>
    <row r="75" customFormat="false" ht="15" hidden="false" customHeight="true" outlineLevel="0" collapsed="false">
      <c r="A75" s="36" t="s">
        <v>128</v>
      </c>
      <c r="B75" s="36"/>
      <c r="C75" s="36"/>
      <c r="D75" s="36"/>
      <c r="E75" s="36"/>
      <c r="F75" s="36"/>
    </row>
    <row r="76" customFormat="false" ht="15" hidden="false" customHeight="true" outlineLevel="0" collapsed="false">
      <c r="A76" s="15" t="s">
        <v>121</v>
      </c>
      <c r="B76" s="15" t="s">
        <v>122</v>
      </c>
    </row>
    <row r="77" customFormat="false" ht="15" hidden="false" customHeight="true" outlineLevel="0" collapsed="false">
      <c r="A77" s="37" t="s">
        <v>80</v>
      </c>
      <c r="B77" s="38" t="n">
        <f aca="false">COUNTIF(Responsen!D5:D64,"Papier")</f>
        <v>3</v>
      </c>
    </row>
    <row r="78" customFormat="false" ht="15" hidden="false" customHeight="true" outlineLevel="0" collapsed="false">
      <c r="A78" s="37" t="s">
        <v>74</v>
      </c>
      <c r="B78" s="38" t="n">
        <f aca="false">COUNTIF(Responsen!D5:D64,"Digitaal")</f>
        <v>5</v>
      </c>
    </row>
    <row r="79" customFormat="false" ht="15" hidden="false" customHeight="true" outlineLevel="0" collapsed="false">
      <c r="A79" s="37" t="s">
        <v>86</v>
      </c>
      <c r="B79" s="38" t="n">
        <f aca="false">COUNTIF(Responsen!D5:D64,"Mondeling")</f>
        <v>2</v>
      </c>
    </row>
    <row r="96" customFormat="false" ht="15" hidden="false" customHeight="true" outlineLevel="0" collapsed="false">
      <c r="A96" s="10" t="s">
        <v>129</v>
      </c>
      <c r="B96" s="10"/>
      <c r="C96" s="10"/>
      <c r="D96" s="10"/>
      <c r="E96" s="10"/>
      <c r="F96" s="10"/>
    </row>
    <row r="97" customFormat="false" ht="15" hidden="false" customHeight="true" outlineLevel="0" collapsed="false">
      <c r="A97" s="11" t="s">
        <v>130</v>
      </c>
      <c r="B97" s="11"/>
      <c r="C97" s="11"/>
      <c r="D97" s="11"/>
      <c r="E97" s="11"/>
      <c r="F97" s="11"/>
    </row>
    <row r="98" customFormat="false" ht="15" hidden="false" customHeight="true" outlineLevel="0" collapsed="false">
      <c r="A98" s="11"/>
      <c r="B98" s="11"/>
      <c r="C98" s="11"/>
      <c r="D98" s="11"/>
      <c r="E98" s="11"/>
      <c r="F98" s="11"/>
    </row>
    <row r="99" customFormat="false" ht="15" hidden="false" customHeight="true" outlineLevel="0" collapsed="false">
      <c r="A99" s="11"/>
      <c r="B99" s="11"/>
      <c r="C99" s="11"/>
      <c r="D99" s="11"/>
      <c r="E99" s="11"/>
      <c r="F99" s="11"/>
    </row>
    <row r="100" customFormat="false" ht="19.5" hidden="false" customHeight="true" outlineLevel="0" collapsed="false">
      <c r="A100" s="39" t="s">
        <v>37</v>
      </c>
      <c r="B100" s="39"/>
      <c r="C100" s="39"/>
      <c r="D100" s="39"/>
      <c r="E100" s="39"/>
      <c r="F100" s="39"/>
    </row>
  </sheetData>
  <sheetProtection sheet="true" objects="true" scenarios="true" formatColumns="false" formatRows="false"/>
  <mergeCells count="10">
    <mergeCell ref="A1:F1"/>
    <mergeCell ref="A2:F2"/>
    <mergeCell ref="A10:F10"/>
    <mergeCell ref="A33:F33"/>
    <mergeCell ref="A35:F35"/>
    <mergeCell ref="A55:F55"/>
    <mergeCell ref="A75:F75"/>
    <mergeCell ref="A96:F96"/>
    <mergeCell ref="A97:F99"/>
    <mergeCell ref="A100:F100"/>
  </mergeCells>
  <conditionalFormatting sqref="B7">
    <cfRule type="cellIs" priority="2" operator="greaterThanOrEqual" aboveAverage="0" equalAverage="0" bottom="0" percent="0" rank="0" text="" dxfId="2">
      <formula>50</formula>
    </cfRule>
    <cfRule type="cellIs" priority="3" operator="between" aboveAverage="0" equalAverage="0" bottom="0" percent="0" rank="0" text="" dxfId="1">
      <formula>0</formula>
      <formula>49</formula>
    </cfRule>
    <cfRule type="cellIs" priority="4" operator="lessThan" aboveAverage="0" equalAverage="0" bottom="0" percent="0" rank="0" text="" dxfId="0">
      <formula>0</formula>
    </cfRule>
  </conditionalFormatting>
  <conditionalFormatting sqref="C7">
    <cfRule type="cellIs" priority="5" operator="greaterThanOrEqual" aboveAverage="0" equalAverage="0" bottom="0" percent="0" rank="0" text="" dxfId="2">
      <formula>7.5</formula>
    </cfRule>
    <cfRule type="cellIs" priority="6" operator="lessThan" aboveAverage="0" equalAverage="0" bottom="0" percent="0" rank="0" text="" dxfId="0">
      <formula>7.5</formula>
    </cfRule>
  </conditionalFormatting>
  <conditionalFormatting sqref="D7">
    <cfRule type="cellIs" priority="7" operator="greaterThan" aboveAverage="0" equalAverage="0" bottom="0" percent="0" rank="0" text="" dxfId="0">
      <formula>0</formula>
    </cfRule>
    <cfRule type="cellIs" priority="8" operator="equal" aboveAverage="0" equalAverage="0" bottom="0" percent="0" rank="0" text="" dxfId="2">
      <formula>0</formula>
    </cfRule>
  </conditionalFormatting>
  <hyperlinks>
    <hyperlink ref="A100" r:id="rId1" display="Meldingen- en klachtenregister van SPARK Desk: www.sparkdesk.nl/product/meldingen-en-klachtenregister"/>
  </hyperlink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9687689E7A1CE49ABE7F21E76B45E89" ma:contentTypeVersion="10" ma:contentTypeDescription="Een nieuw document maken." ma:contentTypeScope="" ma:versionID="4dcbf5cd5f72f1e4f3741c5be4fb2df6">
  <xsd:schema xmlns:xsd="http://www.w3.org/2001/XMLSchema" xmlns:xs="http://www.w3.org/2001/XMLSchema" xmlns:p="http://schemas.microsoft.com/office/2006/metadata/properties" xmlns:ns2="14d89e32-b2c4-499f-8f2e-a1bbc707c6c5" xmlns:ns3="02b7c296-c36c-4c57-bc5b-3c79be6205d4" targetNamespace="http://schemas.microsoft.com/office/2006/metadata/properties" ma:root="true" ma:fieldsID="d285a2b3522d8d3f0af0dcc18f47f394" ns2:_="" ns3:_="">
    <xsd:import namespace="14d89e32-b2c4-499f-8f2e-a1bbc707c6c5"/>
    <xsd:import namespace="02b7c296-c36c-4c57-bc5b-3c79be6205d4"/>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4d89e32-b2c4-499f-8f2e-a1bbc707c6c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Afbeeldingtags" ma:readOnly="false" ma:fieldId="{5cf76f15-5ced-4ddc-b409-7134ff3c332f}" ma:taxonomyMulti="true" ma:sspId="9afbf20c-b8eb-47b7-be25-70f8297e7769" ma:termSetId="09814cd3-568e-fe90-9814-8d621ff8fb84" ma:anchorId="fba54fb3-c3e1-fe81-a776-ca4b69148c4d" ma:open="true" ma:isKeyword="false">
      <xsd:complexType>
        <xsd:sequence>
          <xsd:element ref="pc:Terms" minOccurs="0" maxOccurs="1"/>
        </xsd:sequence>
      </xsd:complex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02b7c296-c36c-4c57-bc5b-3c79be6205d4"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f12e3171-d2c2-45b5-a3d1-6a036e7e6485}" ma:internalName="TaxCatchAll" ma:showField="CatchAllData" ma:web="02b7c296-c36c-4c57-bc5b-3c79be6205d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02b7c296-c36c-4c57-bc5b-3c79be6205d4" xsi:nil="true"/>
    <lcf76f155ced4ddcb4097134ff3c332f xmlns="14d89e32-b2c4-499f-8f2e-a1bbc707c6c5">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D5FAA577-6870-45E2-9114-266F4C106908}"/>
</file>

<file path=customXml/itemProps2.xml><?xml version="1.0" encoding="utf-8"?>
<ds:datastoreItem xmlns:ds="http://schemas.openxmlformats.org/officeDocument/2006/customXml" ds:itemID="{55159675-BE89-4558-9F7F-3018E6BBD020}"/>
</file>

<file path=customXml/itemProps3.xml><?xml version="1.0" encoding="utf-8"?>
<ds:datastoreItem xmlns:ds="http://schemas.openxmlformats.org/officeDocument/2006/customXml" ds:itemID="{26B2BD5C-84F4-455D-AA97-9F422C99E0AA}"/>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openpyxl</dc:creator>
  <dc:description/>
  <cp:lastModifiedBy/>
  <cp:revision>2</cp:revision>
  <dcterms:created xsi:type="dcterms:W3CDTF">2026-09-27T22:42:56Z</dcterms:created>
  <dcterms:modified xsi:type="dcterms:W3CDTF">2026-10-01T22:36:42Z</dcterms:modified>
  <dc:language>en-US</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0x010100C9687689E7A1CE49ABE7F21E76B45E89</vt:lpwstr>
  </property>
</Properties>
</file>